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0" windowWidth="15495" windowHeight="12840" activeTab="0"/>
  </bookViews>
  <sheets>
    <sheet name="Computo DttalDip Final" sheetId="1" r:id="rId1"/>
  </sheets>
  <definedNames>
    <definedName name="_xlnm.Print_Titles" localSheetId="0">'Computo DttalDip Final'!$1:$1</definedName>
  </definedNames>
  <calcPr fullCalcOnLoad="1"/>
</workbook>
</file>

<file path=xl/sharedStrings.xml><?xml version="1.0" encoding="utf-8"?>
<sst xmlns="http://schemas.openxmlformats.org/spreadsheetml/2006/main" count="61" uniqueCount="61">
  <si>
    <t>PAN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</si>
  <si>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</si>
  <si>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</si>
  <si>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</si>
  <si>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</si>
  <si>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</si>
  <si>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</si>
  <si>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</si>
  <si>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</si>
  <si>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</si>
  <si>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</si>
  <si>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</si>
  <si>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</si>
  <si>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XIII</t>
  </si>
  <si>
    <t>XIV</t>
  </si>
  <si>
    <t>XV</t>
  </si>
  <si>
    <t>XVI</t>
  </si>
  <si>
    <t>XVII</t>
  </si>
  <si>
    <t>XVIII</t>
  </si>
  <si>
    <t>XIX</t>
  </si>
  <si>
    <t>XX</t>
  </si>
  <si>
    <t>XXI</t>
  </si>
  <si>
    <t>VOTOS NULOS</t>
  </si>
  <si>
    <t>LISTA NOMINAL</t>
  </si>
  <si>
    <t>VOTOS VALIDOS</t>
  </si>
  <si>
    <t>PARTICIPACION</t>
  </si>
  <si>
    <t>DISTRITO</t>
  </si>
  <si>
    <t>PRD</t>
  </si>
  <si>
    <t>PT</t>
  </si>
  <si>
    <t>PSD</t>
  </si>
  <si>
    <t>VOTACION TOTAL</t>
  </si>
  <si>
    <t>San Luis Rio Colorado</t>
  </si>
  <si>
    <t>Puerto Peñasco</t>
  </si>
  <si>
    <t>Caborca</t>
  </si>
  <si>
    <t>Nogales Norte</t>
  </si>
  <si>
    <t>Nogales Sur</t>
  </si>
  <si>
    <t>Cananea</t>
  </si>
  <si>
    <t>Agua Prieta</t>
  </si>
  <si>
    <t>Hermosillo Noroeste</t>
  </si>
  <si>
    <t>Hermosillo Centro</t>
  </si>
  <si>
    <t>Hermosillo Noreste</t>
  </si>
  <si>
    <t>Hermosillo Costa</t>
  </si>
  <si>
    <t>Hermosillo Sur</t>
  </si>
  <si>
    <t>Guaymas</t>
  </si>
  <si>
    <t>Empalme</t>
  </si>
  <si>
    <t>Cd. Obregon Sur</t>
  </si>
  <si>
    <t>Cd. Obregon Sureste</t>
  </si>
  <si>
    <t>Cd. Obregon Centro</t>
  </si>
  <si>
    <t>Cd. Obregon Norte</t>
  </si>
  <si>
    <t>Navojoa Norte</t>
  </si>
  <si>
    <t>Etchojoa</t>
  </si>
  <si>
    <t>Huatabampo</t>
  </si>
  <si>
    <t>PRI</t>
  </si>
  <si>
    <t xml:space="preserve"> ALIANZA PRI SONORA-NUEVA ALIANZA-PVEM</t>
  </si>
  <si>
    <t>CONVERGENCIA</t>
  </si>
  <si>
    <t>PVEM</t>
  </si>
  <si>
    <t>PANAL</t>
  </si>
  <si>
    <t>CANDIDATURA COMUN</t>
  </si>
  <si>
    <t>TOTAL DE VOTOS PARA EL CANDIDATO COMUN (PRI SONORA-NUEVA ALIANZA-PVEM)</t>
  </si>
  <si>
    <t>ESTATAL</t>
  </si>
  <si>
    <t>CASILLA ANULADA SG-JRC/183/2009 TEPJF: CASILLA 1202 BASICA DEL DISTRITO XXI HUATABAMPO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</si>
</sst>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25">
    <font>
      <sz val="10"/>
      <name val="Arial"/>
      <family val="0"/>
    </font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>
        <color indexed="55"/>
      </left>
      <right style="thin">
        <color indexed="55"/>
      </right>
      <top style="thin"/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/>
      <top style="thin">
        <color indexed="55"/>
      </top>
      <bottom/>
    </border>
    <border>
      <left style="thin">
        <color indexed="23"/>
      </left>
      <right style="thin">
        <color indexed="23"/>
      </right>
      <top style="thin">
        <color indexed="55"/>
      </top>
      <bottom style="thin">
        <color indexed="2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3" fillId="3" borderId="0" applyNumberFormat="0" applyBorder="0" applyAlignment="0" applyProtection="0"/>
    <xf numFmtId="0" fontId="17" fillId="20" borderId="1" applyNumberFormat="0" applyAlignment="0" applyProtection="0"/>
    <xf numFmtId="0" fontId="19" fillId="21" borderId="2" applyNumberFormat="0" applyAlignment="0" applyProtection="0"/>
    <xf numFmtId="0" fontId="2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5" fillId="7" borderId="1" applyNumberFormat="0" applyAlignment="0" applyProtection="0"/>
    <xf numFmtId="0" fontId="1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3" fontId="0" fillId="0" borderId="0" xfId="0" applyNumberFormat="1" applyAlignment="1">
      <alignment/>
    </xf>
    <xf numFmtId="3" fontId="3" fillId="0" borderId="10" xfId="0" applyNumberFormat="1" applyFont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3" fontId="5" fillId="20" borderId="11" xfId="0" applyNumberFormat="1" applyFont="1" applyFill="1" applyBorder="1" applyAlignment="1">
      <alignment vertical="center"/>
    </xf>
    <xf numFmtId="3" fontId="5" fillId="0" borderId="11" xfId="0" applyNumberFormat="1" applyFont="1" applyBorder="1" applyAlignment="1">
      <alignment vertical="center"/>
    </xf>
    <xf numFmtId="10" fontId="5" fillId="0" borderId="11" xfId="57" applyNumberFormat="1" applyFont="1" applyFill="1" applyBorder="1" applyAlignment="1">
      <alignment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3" fontId="5" fillId="24" borderId="12" xfId="0" applyNumberFormat="1" applyFont="1" applyFill="1" applyBorder="1" applyAlignment="1">
      <alignment vertical="center"/>
    </xf>
    <xf numFmtId="3" fontId="5" fillId="0" borderId="12" xfId="0" applyNumberFormat="1" applyFont="1" applyBorder="1" applyAlignment="1">
      <alignment vertical="center"/>
    </xf>
    <xf numFmtId="3" fontId="5" fillId="20" borderId="12" xfId="0" applyNumberFormat="1" applyFont="1" applyFill="1" applyBorder="1" applyAlignment="1">
      <alignment vertical="center"/>
    </xf>
    <xf numFmtId="10" fontId="5" fillId="0" borderId="12" xfId="57" applyNumberFormat="1" applyFont="1" applyFill="1" applyBorder="1" applyAlignment="1">
      <alignment/>
    </xf>
    <xf numFmtId="0" fontId="5" fillId="0" borderId="13" xfId="0" applyFont="1" applyBorder="1" applyAlignment="1">
      <alignment/>
    </xf>
    <xf numFmtId="0" fontId="6" fillId="0" borderId="14" xfId="0" applyFont="1" applyBorder="1" applyAlignment="1">
      <alignment horizontal="right"/>
    </xf>
    <xf numFmtId="3" fontId="6" fillId="0" borderId="14" xfId="0" applyNumberFormat="1" applyFont="1" applyBorder="1" applyAlignment="1">
      <alignment/>
    </xf>
    <xf numFmtId="10" fontId="6" fillId="0" borderId="14" xfId="57" applyNumberFormat="1" applyFont="1" applyFill="1" applyBorder="1" applyAlignment="1">
      <alignment/>
    </xf>
    <xf numFmtId="0" fontId="5" fillId="0" borderId="0" xfId="0" applyFont="1" applyAlignment="1">
      <alignment/>
    </xf>
    <xf numFmtId="3" fontId="7" fillId="0" borderId="0" xfId="0" applyNumberFormat="1" applyFont="1" applyAlignment="1">
      <alignment/>
    </xf>
    <xf numFmtId="0" fontId="3" fillId="0" borderId="10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Comma" xfId="50"/>
    <cellStyle name="Comma [0]" xfId="51"/>
    <cellStyle name="Currency" xfId="52"/>
    <cellStyle name="Currency [0]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6"/>
  <sheetViews>
    <sheetView tabSelected="1" zoomScale="75" zoomScaleNormal="75" zoomScalePageLayoutView="0" workbookViewId="0" topLeftCell="A1">
      <selection activeCell="A1" sqref="A1:B1"/>
    </sheetView>
  </sheetViews>
  <sheetFormatPr defaultColWidth="11.421875" defaultRowHeight="12.75"/>
  <cols>
    <col min="1" max="1" width="6.140625" style="22" bestFit="1" customWidth="1"/>
    <col min="2" max="2" width="37.57421875" style="0" bestFit="1" customWidth="1"/>
    <col min="3" max="4" width="11.421875" style="3" customWidth="1"/>
    <col min="5" max="5" width="17.421875" style="3" customWidth="1"/>
    <col min="6" max="7" width="11.421875" style="3" customWidth="1"/>
    <col min="8" max="8" width="12.7109375" style="3" customWidth="1"/>
    <col min="9" max="11" width="11.421875" style="3" customWidth="1"/>
    <col min="12" max="12" width="16.00390625" style="3" customWidth="1"/>
    <col min="13" max="13" width="20.8515625" style="3" customWidth="1"/>
    <col min="14" max="15" width="12.8515625" style="3" customWidth="1"/>
    <col min="16" max="16" width="13.8515625" style="3" customWidth="1"/>
    <col min="17" max="17" width="12.57421875" style="0" bestFit="1" customWidth="1"/>
    <col min="18" max="18" width="9.57421875" style="0" customWidth="1"/>
  </cols>
  <sheetData>
    <row r="1" spans="1:18" ht="85.5">
      <c r="A1" s="24" t="s">
        <v>26</v>
      </c>
      <c r="B1" s="24"/>
      <c r="C1" s="4" t="s">
        <v>0</v>
      </c>
      <c r="D1" s="4" t="s">
        <v>52</v>
      </c>
      <c r="E1" s="4" t="s">
        <v>53</v>
      </c>
      <c r="F1" s="4" t="s">
        <v>27</v>
      </c>
      <c r="G1" s="4" t="s">
        <v>28</v>
      </c>
      <c r="H1" s="4" t="s">
        <v>54</v>
      </c>
      <c r="I1" s="4" t="s">
        <v>29</v>
      </c>
      <c r="J1" s="4" t="s">
        <v>55</v>
      </c>
      <c r="K1" s="4" t="s">
        <v>56</v>
      </c>
      <c r="L1" s="5" t="s">
        <v>57</v>
      </c>
      <c r="M1" s="5" t="s">
        <v>58</v>
      </c>
      <c r="N1" s="6" t="s">
        <v>24</v>
      </c>
      <c r="O1" s="6" t="s">
        <v>22</v>
      </c>
      <c r="P1" s="6" t="s">
        <v>30</v>
      </c>
      <c r="Q1" s="6" t="s">
        <v>23</v>
      </c>
      <c r="R1" s="5" t="s">
        <v>25</v>
      </c>
    </row>
    <row r="2" spans="1:18" s="2" customFormat="1" ht="21" customHeight="1">
      <c r="A2" s="7" t="s">
        <v>1</v>
      </c>
      <c r="B2" s="8" t="s">
        <v>31</v>
      </c>
      <c r="C2" s="9">
        <v>17205</v>
      </c>
      <c r="D2" s="10">
        <v>16137</v>
      </c>
      <c r="E2" s="10"/>
      <c r="F2" s="10">
        <v>1581</v>
      </c>
      <c r="G2" s="10">
        <v>363</v>
      </c>
      <c r="H2" s="10">
        <v>280</v>
      </c>
      <c r="I2" s="10">
        <v>85</v>
      </c>
      <c r="J2" s="10">
        <v>394</v>
      </c>
      <c r="K2" s="10">
        <v>335</v>
      </c>
      <c r="L2" s="10">
        <v>159</v>
      </c>
      <c r="M2" s="10">
        <f>SUM(D2,J2,K2,L2)</f>
        <v>17025</v>
      </c>
      <c r="N2" s="10">
        <f>C2+D2+F2+G2+H2+I2+J2+K2+L2</f>
        <v>36539</v>
      </c>
      <c r="O2" s="10">
        <v>861</v>
      </c>
      <c r="P2" s="10">
        <f>N2+O2</f>
        <v>37400</v>
      </c>
      <c r="Q2" s="10">
        <v>83954</v>
      </c>
      <c r="R2" s="11">
        <f aca="true" t="shared" si="0" ref="R2:R22">P2/Q2</f>
        <v>0.44548204969388</v>
      </c>
    </row>
    <row r="3" spans="1:18" s="2" customFormat="1" ht="21" customHeight="1">
      <c r="A3" s="12" t="s">
        <v>2</v>
      </c>
      <c r="B3" s="13" t="s">
        <v>32</v>
      </c>
      <c r="C3" s="14">
        <v>21460</v>
      </c>
      <c r="D3" s="15">
        <v>21133</v>
      </c>
      <c r="E3" s="15"/>
      <c r="F3" s="15">
        <v>3575</v>
      </c>
      <c r="G3" s="15">
        <v>427</v>
      </c>
      <c r="H3" s="15">
        <v>567</v>
      </c>
      <c r="I3" s="15"/>
      <c r="J3" s="15">
        <v>442</v>
      </c>
      <c r="K3" s="15">
        <v>543</v>
      </c>
      <c r="L3" s="15">
        <v>136</v>
      </c>
      <c r="M3" s="16">
        <f>SUM(D3+J3+K3+L3)</f>
        <v>22254</v>
      </c>
      <c r="N3" s="15">
        <f aca="true" t="shared" si="1" ref="N3:N19">C3+D3+F3+G3+H3+I3+J3+K3+L3</f>
        <v>48283</v>
      </c>
      <c r="O3" s="15">
        <v>858</v>
      </c>
      <c r="P3" s="15">
        <f aca="true" t="shared" si="2" ref="P3:P22">N3+O3</f>
        <v>49141</v>
      </c>
      <c r="Q3" s="15">
        <v>103222</v>
      </c>
      <c r="R3" s="17">
        <f t="shared" si="0"/>
        <v>0.4760709926178528</v>
      </c>
    </row>
    <row r="4" spans="1:18" s="2" customFormat="1" ht="21" customHeight="1">
      <c r="A4" s="12" t="s">
        <v>3</v>
      </c>
      <c r="B4" s="13" t="s">
        <v>33</v>
      </c>
      <c r="C4" s="16">
        <v>23328</v>
      </c>
      <c r="D4" s="15">
        <v>20369</v>
      </c>
      <c r="E4" s="14"/>
      <c r="F4" s="15">
        <v>2893</v>
      </c>
      <c r="G4" s="15">
        <v>392</v>
      </c>
      <c r="H4" s="15">
        <v>654</v>
      </c>
      <c r="I4" s="15"/>
      <c r="J4" s="15">
        <v>556</v>
      </c>
      <c r="K4" s="15">
        <v>279</v>
      </c>
      <c r="L4" s="15">
        <v>285</v>
      </c>
      <c r="M4" s="15">
        <f>SUM(D4,J4,K4,L4)</f>
        <v>21489</v>
      </c>
      <c r="N4" s="15">
        <f t="shared" si="1"/>
        <v>48756</v>
      </c>
      <c r="O4" s="15">
        <v>998</v>
      </c>
      <c r="P4" s="15">
        <f t="shared" si="2"/>
        <v>49754</v>
      </c>
      <c r="Q4" s="15">
        <v>87626</v>
      </c>
      <c r="R4" s="17">
        <f t="shared" si="0"/>
        <v>0.5677995115604958</v>
      </c>
    </row>
    <row r="5" spans="1:18" s="2" customFormat="1" ht="21" customHeight="1">
      <c r="A5" s="12" t="s">
        <v>4</v>
      </c>
      <c r="B5" s="13" t="s">
        <v>34</v>
      </c>
      <c r="C5" s="16">
        <v>13934</v>
      </c>
      <c r="D5" s="15">
        <v>11868</v>
      </c>
      <c r="E5" s="15"/>
      <c r="F5" s="15">
        <v>516</v>
      </c>
      <c r="G5" s="15">
        <v>195</v>
      </c>
      <c r="H5" s="15">
        <v>510</v>
      </c>
      <c r="I5" s="15"/>
      <c r="J5" s="15">
        <v>822</v>
      </c>
      <c r="K5" s="15">
        <v>90</v>
      </c>
      <c r="L5" s="15">
        <v>30</v>
      </c>
      <c r="M5" s="15">
        <f>SUM(D5+J5+K5+L5)</f>
        <v>12810</v>
      </c>
      <c r="N5" s="15">
        <f t="shared" si="1"/>
        <v>27965</v>
      </c>
      <c r="O5" s="15">
        <v>679</v>
      </c>
      <c r="P5" s="15">
        <f t="shared" si="2"/>
        <v>28644</v>
      </c>
      <c r="Q5" s="15">
        <v>74180</v>
      </c>
      <c r="R5" s="17">
        <f t="shared" si="0"/>
        <v>0.386141817201402</v>
      </c>
    </row>
    <row r="6" spans="1:18" s="2" customFormat="1" ht="21" customHeight="1">
      <c r="A6" s="12" t="s">
        <v>5</v>
      </c>
      <c r="B6" s="13" t="s">
        <v>35</v>
      </c>
      <c r="C6" s="16">
        <v>19465</v>
      </c>
      <c r="D6" s="15">
        <v>15786</v>
      </c>
      <c r="E6" s="15"/>
      <c r="F6" s="15">
        <v>1044</v>
      </c>
      <c r="G6" s="15">
        <v>425</v>
      </c>
      <c r="H6" s="15">
        <v>1117</v>
      </c>
      <c r="I6" s="15">
        <v>199</v>
      </c>
      <c r="J6" s="15">
        <v>1525</v>
      </c>
      <c r="K6" s="15">
        <v>162</v>
      </c>
      <c r="L6" s="15">
        <v>79</v>
      </c>
      <c r="M6" s="15">
        <f>SUM(D6+J6+K6+L6)</f>
        <v>17552</v>
      </c>
      <c r="N6" s="15">
        <f t="shared" si="1"/>
        <v>39802</v>
      </c>
      <c r="O6" s="15">
        <v>832</v>
      </c>
      <c r="P6" s="15">
        <f t="shared" si="2"/>
        <v>40634</v>
      </c>
      <c r="Q6" s="15">
        <v>101647</v>
      </c>
      <c r="R6" s="17">
        <f t="shared" si="0"/>
        <v>0.39975601837732544</v>
      </c>
    </row>
    <row r="7" spans="1:18" s="2" customFormat="1" ht="21" customHeight="1">
      <c r="A7" s="12" t="s">
        <v>6</v>
      </c>
      <c r="B7" s="13" t="s">
        <v>36</v>
      </c>
      <c r="C7" s="15">
        <v>22525</v>
      </c>
      <c r="D7" s="14">
        <v>24302</v>
      </c>
      <c r="E7" s="15"/>
      <c r="F7" s="15">
        <v>1826</v>
      </c>
      <c r="G7" s="15">
        <v>393</v>
      </c>
      <c r="H7" s="15">
        <v>536</v>
      </c>
      <c r="I7" s="15"/>
      <c r="J7" s="15">
        <v>546</v>
      </c>
      <c r="K7" s="15">
        <v>607</v>
      </c>
      <c r="L7" s="15">
        <v>1329</v>
      </c>
      <c r="M7" s="16">
        <f>SUM(D7+J7+K7+L7)</f>
        <v>26784</v>
      </c>
      <c r="N7" s="15">
        <f t="shared" si="1"/>
        <v>52064</v>
      </c>
      <c r="O7" s="15">
        <v>1137</v>
      </c>
      <c r="P7" s="15">
        <f t="shared" si="2"/>
        <v>53201</v>
      </c>
      <c r="Q7" s="15">
        <v>84517</v>
      </c>
      <c r="R7" s="17">
        <f t="shared" si="0"/>
        <v>0.6294709940012069</v>
      </c>
    </row>
    <row r="8" spans="1:18" s="2" customFormat="1" ht="21" customHeight="1">
      <c r="A8" s="12" t="s">
        <v>7</v>
      </c>
      <c r="B8" s="13" t="s">
        <v>37</v>
      </c>
      <c r="C8" s="16">
        <v>20391</v>
      </c>
      <c r="D8" s="15"/>
      <c r="E8" s="15">
        <v>13056</v>
      </c>
      <c r="F8" s="15">
        <v>2716</v>
      </c>
      <c r="G8" s="15">
        <v>2291</v>
      </c>
      <c r="H8" s="15">
        <v>2351</v>
      </c>
      <c r="I8" s="15">
        <v>4860</v>
      </c>
      <c r="J8" s="15"/>
      <c r="K8" s="15"/>
      <c r="L8" s="15"/>
      <c r="M8" s="15"/>
      <c r="N8" s="15">
        <f>C8+E8+F8+G8+H8+I8</f>
        <v>45665</v>
      </c>
      <c r="O8" s="15">
        <v>1392</v>
      </c>
      <c r="P8" s="15">
        <f t="shared" si="2"/>
        <v>47057</v>
      </c>
      <c r="Q8" s="15">
        <v>86742</v>
      </c>
      <c r="R8" s="17">
        <f t="shared" si="0"/>
        <v>0.5424938322842452</v>
      </c>
    </row>
    <row r="9" spans="1:18" s="2" customFormat="1" ht="21" customHeight="1">
      <c r="A9" s="12" t="s">
        <v>8</v>
      </c>
      <c r="B9" s="13" t="s">
        <v>38</v>
      </c>
      <c r="C9" s="15">
        <v>21584</v>
      </c>
      <c r="D9" s="14">
        <v>26189</v>
      </c>
      <c r="E9" s="15"/>
      <c r="F9" s="15">
        <v>1026</v>
      </c>
      <c r="G9" s="15">
        <v>702</v>
      </c>
      <c r="H9" s="15">
        <v>308</v>
      </c>
      <c r="I9" s="15">
        <v>395</v>
      </c>
      <c r="J9" s="15">
        <v>887</v>
      </c>
      <c r="K9" s="15">
        <v>389</v>
      </c>
      <c r="L9" s="15">
        <v>63</v>
      </c>
      <c r="M9" s="16">
        <f>SUM(D9,J9,K9,L9)</f>
        <v>27528</v>
      </c>
      <c r="N9" s="15">
        <f t="shared" si="1"/>
        <v>51543</v>
      </c>
      <c r="O9" s="15">
        <v>1593</v>
      </c>
      <c r="P9" s="15">
        <f t="shared" si="2"/>
        <v>53136</v>
      </c>
      <c r="Q9" s="15">
        <v>102063</v>
      </c>
      <c r="R9" s="17">
        <f t="shared" si="0"/>
        <v>0.5206196172952</v>
      </c>
    </row>
    <row r="10" spans="1:18" s="2" customFormat="1" ht="21" customHeight="1">
      <c r="A10" s="12" t="s">
        <v>9</v>
      </c>
      <c r="B10" s="13" t="s">
        <v>39</v>
      </c>
      <c r="C10" s="16">
        <v>29100</v>
      </c>
      <c r="D10" s="15">
        <v>24410</v>
      </c>
      <c r="E10" s="15"/>
      <c r="F10" s="15">
        <v>1060</v>
      </c>
      <c r="G10" s="15">
        <v>1064</v>
      </c>
      <c r="H10" s="15">
        <v>562</v>
      </c>
      <c r="I10" s="15">
        <v>446</v>
      </c>
      <c r="J10" s="15">
        <v>1108</v>
      </c>
      <c r="K10" s="15">
        <v>443</v>
      </c>
      <c r="L10" s="15">
        <v>134</v>
      </c>
      <c r="M10" s="15">
        <f>SUM(D10,J10,K10,L10)</f>
        <v>26095</v>
      </c>
      <c r="N10" s="15">
        <f t="shared" si="1"/>
        <v>58327</v>
      </c>
      <c r="O10" s="15">
        <v>2538</v>
      </c>
      <c r="P10" s="15">
        <f t="shared" si="2"/>
        <v>60865</v>
      </c>
      <c r="Q10" s="15">
        <v>103854</v>
      </c>
      <c r="R10" s="17">
        <f t="shared" si="0"/>
        <v>0.5860631270822501</v>
      </c>
    </row>
    <row r="11" spans="1:18" s="2" customFormat="1" ht="21" customHeight="1">
      <c r="A11" s="12" t="s">
        <v>10</v>
      </c>
      <c r="B11" s="13" t="s">
        <v>40</v>
      </c>
      <c r="C11" s="15">
        <v>22015</v>
      </c>
      <c r="D11" s="14">
        <v>23491</v>
      </c>
      <c r="E11" s="15"/>
      <c r="F11" s="15">
        <v>965</v>
      </c>
      <c r="G11" s="15">
        <v>817</v>
      </c>
      <c r="H11" s="15">
        <v>295</v>
      </c>
      <c r="I11" s="15">
        <v>393</v>
      </c>
      <c r="J11" s="15">
        <v>839</v>
      </c>
      <c r="K11" s="15">
        <v>407</v>
      </c>
      <c r="L11" s="15">
        <v>545</v>
      </c>
      <c r="M11" s="16">
        <f>SUM(D11,J11,K11,L11)</f>
        <v>25282</v>
      </c>
      <c r="N11" s="15">
        <f t="shared" si="1"/>
        <v>49767</v>
      </c>
      <c r="O11" s="15">
        <v>1995</v>
      </c>
      <c r="P11" s="15">
        <f t="shared" si="2"/>
        <v>51762</v>
      </c>
      <c r="Q11" s="15">
        <v>95450</v>
      </c>
      <c r="R11" s="17">
        <f t="shared" si="0"/>
        <v>0.5422943949711891</v>
      </c>
    </row>
    <row r="12" spans="1:18" s="2" customFormat="1" ht="21" customHeight="1">
      <c r="A12" s="12" t="s">
        <v>11</v>
      </c>
      <c r="B12" s="13" t="s">
        <v>41</v>
      </c>
      <c r="C12" s="15">
        <v>20072</v>
      </c>
      <c r="D12" s="14">
        <v>20367</v>
      </c>
      <c r="E12" s="15"/>
      <c r="F12" s="15">
        <v>792</v>
      </c>
      <c r="G12" s="15">
        <v>870</v>
      </c>
      <c r="H12" s="15">
        <v>536</v>
      </c>
      <c r="I12" s="15">
        <v>298</v>
      </c>
      <c r="J12" s="15">
        <v>994</v>
      </c>
      <c r="K12" s="15">
        <v>293</v>
      </c>
      <c r="L12" s="15">
        <v>34</v>
      </c>
      <c r="M12" s="16">
        <f>SUM(D12,J12,K12,L12)</f>
        <v>21688</v>
      </c>
      <c r="N12" s="15">
        <f t="shared" si="1"/>
        <v>44256</v>
      </c>
      <c r="O12" s="15">
        <v>1555</v>
      </c>
      <c r="P12" s="15">
        <f t="shared" si="2"/>
        <v>45811</v>
      </c>
      <c r="Q12" s="15">
        <v>93787</v>
      </c>
      <c r="R12" s="17">
        <f t="shared" si="0"/>
        <v>0.488457888619958</v>
      </c>
    </row>
    <row r="13" spans="1:18" s="2" customFormat="1" ht="21" customHeight="1">
      <c r="A13" s="12" t="s">
        <v>12</v>
      </c>
      <c r="B13" s="13" t="s">
        <v>42</v>
      </c>
      <c r="C13" s="15">
        <v>19649</v>
      </c>
      <c r="D13" s="14">
        <v>22439</v>
      </c>
      <c r="E13" s="15"/>
      <c r="F13" s="15">
        <v>949</v>
      </c>
      <c r="G13" s="15">
        <v>734</v>
      </c>
      <c r="H13" s="15">
        <v>370</v>
      </c>
      <c r="I13" s="15">
        <v>322</v>
      </c>
      <c r="J13" s="15">
        <v>963</v>
      </c>
      <c r="K13" s="15">
        <v>368</v>
      </c>
      <c r="L13" s="15">
        <v>114</v>
      </c>
      <c r="M13" s="16">
        <f>SUM(D13,J13,K13,L13)</f>
        <v>23884</v>
      </c>
      <c r="N13" s="15">
        <f t="shared" si="1"/>
        <v>45908</v>
      </c>
      <c r="O13" s="15">
        <v>1716</v>
      </c>
      <c r="P13" s="15">
        <f t="shared" si="2"/>
        <v>47624</v>
      </c>
      <c r="Q13" s="15">
        <v>92287</v>
      </c>
      <c r="R13" s="17">
        <f t="shared" si="0"/>
        <v>0.516042346159264</v>
      </c>
    </row>
    <row r="14" spans="1:18" s="2" customFormat="1" ht="21" customHeight="1">
      <c r="A14" s="12" t="s">
        <v>13</v>
      </c>
      <c r="B14" s="13" t="s">
        <v>43</v>
      </c>
      <c r="C14" s="15">
        <v>15831</v>
      </c>
      <c r="D14" s="15"/>
      <c r="E14" s="16">
        <v>16620</v>
      </c>
      <c r="F14" s="15">
        <v>3591</v>
      </c>
      <c r="G14" s="15">
        <v>4878</v>
      </c>
      <c r="H14" s="15">
        <v>648</v>
      </c>
      <c r="I14" s="15">
        <v>353</v>
      </c>
      <c r="J14" s="15"/>
      <c r="K14" s="15"/>
      <c r="L14" s="15"/>
      <c r="M14" s="15"/>
      <c r="N14" s="15">
        <f>C14+E14+F14+G14+H14+I14</f>
        <v>41921</v>
      </c>
      <c r="O14" s="15">
        <v>1122</v>
      </c>
      <c r="P14" s="15">
        <f t="shared" si="2"/>
        <v>43043</v>
      </c>
      <c r="Q14" s="15">
        <v>86893</v>
      </c>
      <c r="R14" s="17">
        <f t="shared" si="0"/>
        <v>0.4953563578193871</v>
      </c>
    </row>
    <row r="15" spans="1:18" s="2" customFormat="1" ht="21" customHeight="1">
      <c r="A15" s="12" t="s">
        <v>14</v>
      </c>
      <c r="B15" s="13" t="s">
        <v>44</v>
      </c>
      <c r="C15" s="16">
        <v>18166</v>
      </c>
      <c r="D15" s="15"/>
      <c r="E15" s="15">
        <v>12129</v>
      </c>
      <c r="F15" s="15">
        <v>9411</v>
      </c>
      <c r="G15" s="15">
        <v>3152</v>
      </c>
      <c r="H15" s="15">
        <v>629</v>
      </c>
      <c r="I15" s="15"/>
      <c r="J15" s="15"/>
      <c r="K15" s="15"/>
      <c r="L15" s="15"/>
      <c r="M15" s="15"/>
      <c r="N15" s="15">
        <f>C15+E15+F15+G15+H15</f>
        <v>43487</v>
      </c>
      <c r="O15" s="15">
        <v>1500</v>
      </c>
      <c r="P15" s="15">
        <f t="shared" si="2"/>
        <v>44987</v>
      </c>
      <c r="Q15" s="15">
        <v>76431</v>
      </c>
      <c r="R15" s="17">
        <f t="shared" si="0"/>
        <v>0.5885962502126101</v>
      </c>
    </row>
    <row r="16" spans="1:18" s="2" customFormat="1" ht="21" customHeight="1">
      <c r="A16" s="12" t="s">
        <v>15</v>
      </c>
      <c r="B16" s="13" t="s">
        <v>45</v>
      </c>
      <c r="C16" s="14">
        <v>16593</v>
      </c>
      <c r="D16" s="15">
        <v>15382</v>
      </c>
      <c r="E16" s="15"/>
      <c r="F16" s="15">
        <v>1140</v>
      </c>
      <c r="G16" s="15">
        <v>657</v>
      </c>
      <c r="H16" s="15">
        <v>358</v>
      </c>
      <c r="I16" s="15">
        <v>267</v>
      </c>
      <c r="J16" s="15">
        <v>632</v>
      </c>
      <c r="K16" s="15">
        <v>660</v>
      </c>
      <c r="L16" s="15">
        <v>224</v>
      </c>
      <c r="M16" s="16">
        <f>SUM(D16,J16,K16,L16)</f>
        <v>16898</v>
      </c>
      <c r="N16" s="15">
        <f t="shared" si="1"/>
        <v>35913</v>
      </c>
      <c r="O16" s="15">
        <v>781</v>
      </c>
      <c r="P16" s="15">
        <f t="shared" si="2"/>
        <v>36694</v>
      </c>
      <c r="Q16" s="15">
        <v>77582</v>
      </c>
      <c r="R16" s="17">
        <f t="shared" si="0"/>
        <v>0.4729705344023098</v>
      </c>
    </row>
    <row r="17" spans="1:18" s="2" customFormat="1" ht="21" customHeight="1">
      <c r="A17" s="12" t="s">
        <v>16</v>
      </c>
      <c r="B17" s="13" t="s">
        <v>46</v>
      </c>
      <c r="C17" s="16">
        <v>18414</v>
      </c>
      <c r="D17" s="15">
        <v>15618</v>
      </c>
      <c r="E17" s="15"/>
      <c r="F17" s="15">
        <v>1093</v>
      </c>
      <c r="G17" s="15">
        <v>743</v>
      </c>
      <c r="H17" s="15">
        <v>324</v>
      </c>
      <c r="I17" s="15">
        <v>346</v>
      </c>
      <c r="J17" s="15">
        <v>744</v>
      </c>
      <c r="K17" s="15">
        <v>483</v>
      </c>
      <c r="L17" s="15">
        <v>158</v>
      </c>
      <c r="M17" s="15">
        <f>SUM(D17,J17,K17,L17)</f>
        <v>17003</v>
      </c>
      <c r="N17" s="15">
        <f t="shared" si="1"/>
        <v>37923</v>
      </c>
      <c r="O17" s="15">
        <v>962</v>
      </c>
      <c r="P17" s="15">
        <f t="shared" si="2"/>
        <v>38885</v>
      </c>
      <c r="Q17" s="15">
        <v>79602</v>
      </c>
      <c r="R17" s="17">
        <f t="shared" si="0"/>
        <v>0.4884927514384061</v>
      </c>
    </row>
    <row r="18" spans="1:18" s="2" customFormat="1" ht="21" customHeight="1">
      <c r="A18" s="12" t="s">
        <v>17</v>
      </c>
      <c r="B18" s="13" t="s">
        <v>47</v>
      </c>
      <c r="C18" s="16">
        <v>19940</v>
      </c>
      <c r="D18" s="15">
        <v>15812</v>
      </c>
      <c r="E18" s="15"/>
      <c r="F18" s="15">
        <v>1046</v>
      </c>
      <c r="G18" s="15">
        <v>1020</v>
      </c>
      <c r="H18" s="15">
        <v>585</v>
      </c>
      <c r="I18" s="15">
        <v>454</v>
      </c>
      <c r="J18" s="15">
        <v>711</v>
      </c>
      <c r="K18" s="15">
        <v>708</v>
      </c>
      <c r="L18" s="15">
        <v>145</v>
      </c>
      <c r="M18" s="14">
        <f>SUM(D18,J18,K18,L18)</f>
        <v>17376</v>
      </c>
      <c r="N18" s="15">
        <f t="shared" si="1"/>
        <v>40421</v>
      </c>
      <c r="O18" s="15">
        <v>1194</v>
      </c>
      <c r="P18" s="15">
        <f t="shared" si="2"/>
        <v>41615</v>
      </c>
      <c r="Q18" s="15">
        <v>80268</v>
      </c>
      <c r="R18" s="17">
        <f t="shared" si="0"/>
        <v>0.5184506901878706</v>
      </c>
    </row>
    <row r="19" spans="1:18" s="2" customFormat="1" ht="21" customHeight="1">
      <c r="A19" s="12" t="s">
        <v>18</v>
      </c>
      <c r="B19" s="13" t="s">
        <v>48</v>
      </c>
      <c r="C19" s="14">
        <v>20677</v>
      </c>
      <c r="D19" s="15">
        <v>22599</v>
      </c>
      <c r="E19" s="15"/>
      <c r="F19" s="15">
        <v>2036</v>
      </c>
      <c r="G19" s="15">
        <v>648</v>
      </c>
      <c r="H19" s="15">
        <v>221</v>
      </c>
      <c r="I19" s="15">
        <v>175</v>
      </c>
      <c r="J19" s="15">
        <v>508</v>
      </c>
      <c r="K19" s="15">
        <v>415</v>
      </c>
      <c r="L19" s="15">
        <v>90</v>
      </c>
      <c r="M19" s="16">
        <f>SUM(D19,J19,K19,L19)</f>
        <v>23612</v>
      </c>
      <c r="N19" s="15">
        <f t="shared" si="1"/>
        <v>47369</v>
      </c>
      <c r="O19" s="15">
        <v>1188</v>
      </c>
      <c r="P19" s="15">
        <f t="shared" si="2"/>
        <v>48557</v>
      </c>
      <c r="Q19" s="15">
        <v>81759</v>
      </c>
      <c r="R19" s="17">
        <f t="shared" si="0"/>
        <v>0.5939040350297826</v>
      </c>
    </row>
    <row r="20" spans="1:18" s="2" customFormat="1" ht="21" customHeight="1">
      <c r="A20" s="12" t="s">
        <v>19</v>
      </c>
      <c r="B20" s="13" t="s">
        <v>49</v>
      </c>
      <c r="C20" s="15">
        <v>13909</v>
      </c>
      <c r="D20" s="15"/>
      <c r="E20" s="16">
        <v>17266</v>
      </c>
      <c r="F20" s="15">
        <v>8254</v>
      </c>
      <c r="G20" s="15">
        <v>417</v>
      </c>
      <c r="H20" s="15">
        <v>485</v>
      </c>
      <c r="I20" s="15">
        <v>327</v>
      </c>
      <c r="J20" s="15"/>
      <c r="K20" s="15"/>
      <c r="L20" s="15"/>
      <c r="M20" s="15"/>
      <c r="N20" s="15">
        <f>C20+E20+F20+G20+H20+I20</f>
        <v>40658</v>
      </c>
      <c r="O20" s="15">
        <v>1194</v>
      </c>
      <c r="P20" s="15">
        <f t="shared" si="2"/>
        <v>41852</v>
      </c>
      <c r="Q20" s="15">
        <v>76192</v>
      </c>
      <c r="R20" s="17">
        <f t="shared" si="0"/>
        <v>0.5492965140697186</v>
      </c>
    </row>
    <row r="21" spans="1:18" s="2" customFormat="1" ht="21" customHeight="1">
      <c r="A21" s="12" t="s">
        <v>20</v>
      </c>
      <c r="B21" s="13" t="s">
        <v>50</v>
      </c>
      <c r="C21" s="15">
        <v>17608</v>
      </c>
      <c r="D21" s="15"/>
      <c r="E21" s="16">
        <v>17878</v>
      </c>
      <c r="F21" s="15">
        <v>11217</v>
      </c>
      <c r="G21" s="15">
        <v>3536</v>
      </c>
      <c r="H21" s="15">
        <v>1159</v>
      </c>
      <c r="I21" s="15"/>
      <c r="J21" s="15"/>
      <c r="K21" s="15"/>
      <c r="L21" s="15"/>
      <c r="M21" s="15"/>
      <c r="N21" s="15">
        <f>C21+E21+F21+G21+H21</f>
        <v>51398</v>
      </c>
      <c r="O21" s="15">
        <v>2047</v>
      </c>
      <c r="P21" s="15">
        <f t="shared" si="2"/>
        <v>53445</v>
      </c>
      <c r="Q21" s="15">
        <v>87273</v>
      </c>
      <c r="R21" s="17">
        <f t="shared" si="0"/>
        <v>0.6123887112852773</v>
      </c>
    </row>
    <row r="22" spans="1:18" s="2" customFormat="1" ht="21" customHeight="1">
      <c r="A22" s="12" t="s">
        <v>21</v>
      </c>
      <c r="B22" s="13" t="s">
        <v>51</v>
      </c>
      <c r="C22" s="15">
        <v>17735</v>
      </c>
      <c r="D22" s="15"/>
      <c r="E22" s="16">
        <v>17862</v>
      </c>
      <c r="F22" s="15">
        <v>7626</v>
      </c>
      <c r="G22" s="15">
        <v>651</v>
      </c>
      <c r="H22" s="15">
        <v>157</v>
      </c>
      <c r="I22" s="15"/>
      <c r="J22" s="15"/>
      <c r="K22" s="15"/>
      <c r="L22" s="15"/>
      <c r="M22" s="15"/>
      <c r="N22" s="15">
        <f>C22+E22+F22+G22+H22</f>
        <v>44031</v>
      </c>
      <c r="O22" s="15">
        <v>988</v>
      </c>
      <c r="P22" s="15">
        <f t="shared" si="2"/>
        <v>45019</v>
      </c>
      <c r="Q22" s="15">
        <v>69793</v>
      </c>
      <c r="R22" s="17">
        <f t="shared" si="0"/>
        <v>0.6450360351324631</v>
      </c>
    </row>
    <row r="23" spans="1:18" ht="15">
      <c r="A23" s="18"/>
      <c r="B23" s="19" t="s">
        <v>59</v>
      </c>
      <c r="C23" s="20">
        <f aca="true" t="shared" si="3" ref="C23:M23">SUM(C2:C22)</f>
        <v>409601</v>
      </c>
      <c r="D23" s="20">
        <f t="shared" si="3"/>
        <v>295902</v>
      </c>
      <c r="E23" s="20">
        <f>SUM(E2:E22)</f>
        <v>94811</v>
      </c>
      <c r="F23" s="20">
        <f t="shared" si="3"/>
        <v>64357</v>
      </c>
      <c r="G23" s="20">
        <f t="shared" si="3"/>
        <v>24375</v>
      </c>
      <c r="H23" s="20">
        <f t="shared" si="3"/>
        <v>12652</v>
      </c>
      <c r="I23" s="20">
        <f t="shared" si="3"/>
        <v>8920</v>
      </c>
      <c r="J23" s="20">
        <f t="shared" si="3"/>
        <v>11671</v>
      </c>
      <c r="K23" s="20">
        <f t="shared" si="3"/>
        <v>6182</v>
      </c>
      <c r="L23" s="20">
        <f t="shared" si="3"/>
        <v>3525</v>
      </c>
      <c r="M23" s="20">
        <f t="shared" si="3"/>
        <v>317280</v>
      </c>
      <c r="N23" s="20">
        <f>SUM(N2:N22)</f>
        <v>931996</v>
      </c>
      <c r="O23" s="20">
        <f>SUM(O2:O22)</f>
        <v>27130</v>
      </c>
      <c r="P23" s="20">
        <f>SUM(P2:P22)</f>
        <v>959126</v>
      </c>
      <c r="Q23" s="20">
        <f>SUM(Q2:Q22)</f>
        <v>1825122</v>
      </c>
      <c r="R23" s="21">
        <f>P23/Q23</f>
        <v>0.5255133629423129</v>
      </c>
    </row>
    <row r="24" spans="3:13" ht="15"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</row>
    <row r="26" ht="15">
      <c r="B26" s="1" t="s">
        <v>60</v>
      </c>
    </row>
  </sheetData>
  <sheetProtection/>
  <mergeCells count="1">
    <mergeCell ref="A1:B1"/>
  </mergeCells>
  <printOptions horizontalCentered="1"/>
  <pageMargins left="0.1968503937007874" right="0.1968503937007874" top="1.4566929133858268" bottom="0.5905511811023623" header="0.4330708661417323" footer="0.4330708661417323"/>
  <pageSetup horizontalDpi="600" verticalDpi="600" orientation="landscape" paperSize="5" scale="65" r:id="rId2"/>
  <headerFooter alignWithMargins="0">
    <oddHeader>&amp;L&amp;G&amp;C&amp;"Century Gothic,Negrita Cursiva"&amp;14
&amp;16CONSEJO ESTATAL ELECTORAL&amp;14
RESULTADOS DE COMPUTO DISTRITAL
ELECCIÓN DIPUTADOS LOCALES</oddHeader>
    <oddFooter>&amp;L&amp;"Century Gothic,Normal"&amp;8Hermosillo, Sonora  &amp;D&amp;R&amp;"Century Gothic,Cursiva"&amp;8PROCESO ELECTORAL 2008-2009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lizarraga</dc:creator>
  <cp:keywords/>
  <dc:description/>
  <cp:lastModifiedBy>Dorian</cp:lastModifiedBy>
  <cp:lastPrinted>2009-10-29T17:27:25Z</cp:lastPrinted>
  <dcterms:created xsi:type="dcterms:W3CDTF">2006-07-05T20:38:10Z</dcterms:created>
  <dcterms:modified xsi:type="dcterms:W3CDTF">2011-02-04T19:03:33Z</dcterms:modified>
  <cp:category/>
  <cp:version/>
  <cp:contentType/>
  <cp:contentStatus/>
</cp:coreProperties>
</file>