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390" windowHeight="4455" tabRatio="750" firstSheet="3" activeTab="3"/>
  </bookViews>
  <sheets>
    <sheet name="PRECAMPAÑA 30 seg" sheetId="1" state="hidden" r:id="rId1"/>
    <sheet name="TV" sheetId="2" state="hidden" r:id="rId2"/>
    <sheet name="Hoja3" sheetId="3" state="hidden" r:id="rId3"/>
    <sheet name="PREMISAS" sheetId="4" r:id="rId4"/>
    <sheet name="PRECAMPAÑA 30 SEGUNDOS" sheetId="5" r:id="rId5"/>
    <sheet name="EJ PAUTA 52 DIAS" sheetId="6" r:id="rId6"/>
  </sheets>
  <definedNames>
    <definedName name="_xlnm.Print_Area" localSheetId="5">'EJ PAUTA 52 DIAS'!$A$1:$BA$41</definedName>
    <definedName name="_xlnm.Print_Area" localSheetId="0">'PRECAMPAÑA 30 seg'!$A$1:$H$15</definedName>
    <definedName name="_xlnm.Print_Area" localSheetId="4">'PRECAMPAÑA 30 SEGUNDOS'!$A$3:$H$15</definedName>
    <definedName name="_xlnm.Print_Area" localSheetId="3">'PREMISAS'!$A$1:$G$24</definedName>
  </definedNames>
  <calcPr fullCalcOnLoad="1"/>
</workbook>
</file>

<file path=xl/sharedStrings.xml><?xml version="1.0" encoding="utf-8"?>
<sst xmlns="http://schemas.openxmlformats.org/spreadsheetml/2006/main" count="2757" uniqueCount="128">
  <si>
    <t>PAN</t>
  </si>
  <si>
    <t>8’238,392</t>
  </si>
  <si>
    <t>37.06% (37%)</t>
  </si>
  <si>
    <t>PRI-PVEM</t>
  </si>
  <si>
    <t>41.73% (42%)</t>
  </si>
  <si>
    <t>PRD-PT-CONV</t>
  </si>
  <si>
    <t>21.21% (21%)</t>
  </si>
  <si>
    <t>SUBTOTAL</t>
  </si>
  <si>
    <t>22’231,218</t>
  </si>
  <si>
    <t>100% (100%)</t>
  </si>
  <si>
    <t>ASC</t>
  </si>
  <si>
    <t>NA</t>
  </si>
  <si>
    <t>TOTAL</t>
  </si>
  <si>
    <t>Promocionales que le corresponde a cada partido político</t>
  </si>
  <si>
    <t>Votación 2003 Elección de Diputados de Mayoría Relativa (millones)*</t>
  </si>
  <si>
    <t>* Fuente Sentencia SUP-REC-057/2003, del TEPJ</t>
  </si>
  <si>
    <t>Partido o Coalición</t>
  </si>
  <si>
    <t xml:space="preserve">4%
Correspondiente a cada partido político sin representación en el Congreso de la Unión </t>
  </si>
  <si>
    <t xml:space="preserve">9’276,958 </t>
  </si>
  <si>
    <t xml:space="preserve">4’715,868 </t>
  </si>
  <si>
    <t xml:space="preserve">220 (1) </t>
  </si>
  <si>
    <t>571 (1) 572</t>
  </si>
  <si>
    <t>324 (1) 325</t>
  </si>
  <si>
    <t>546 (1) 547</t>
  </si>
  <si>
    <t>TOTAL DE HORAS A DISTRIBUIR
200 hrs. = 2,400 promocionales</t>
  </si>
  <si>
    <t>192 promocionales
8% (2 partidos)</t>
  </si>
  <si>
    <t>92%
2,208 Promocionales</t>
  </si>
  <si>
    <t>30% Distribución Igualitaria
(662 promocionales)</t>
  </si>
  <si>
    <t>70% Distribución Proporcional
(1,545 promocionales)
% Fuerza Electoral de los partidos con Representación en el Congreso de la unión</t>
  </si>
  <si>
    <t>192 promocionales</t>
  </si>
  <si>
    <t>2,400 promocionales</t>
  </si>
  <si>
    <t>PRI</t>
  </si>
  <si>
    <t>PRD</t>
  </si>
  <si>
    <t>PT</t>
  </si>
  <si>
    <t>PVEM</t>
  </si>
  <si>
    <t>Promocionales que le corresponde a cada partido político
(A + C)</t>
  </si>
  <si>
    <t>Fracciones de promocionales sobrantes del 30% igualitario</t>
  </si>
  <si>
    <t>Fracciones de promocionales sobrantes del 70% proporcional</t>
  </si>
  <si>
    <t>Porcentaje correspondiente al 70%
(resultados de la última Elección de Diputados Locales)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</si>
  <si>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</si>
  <si>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</si>
  <si>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</si>
  <si>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</si>
  <si>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</si>
  <si>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</si>
  <si>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Partido Nueva Alianza</t>
  </si>
  <si>
    <t>Partido Socialdemócrata</t>
  </si>
  <si>
    <t>MINUTOS</t>
  </si>
  <si>
    <t>30 segundos</t>
  </si>
  <si>
    <t>1 minuto</t>
  </si>
  <si>
    <t>2 minutos</t>
  </si>
  <si>
    <t>PROMOCIONALES DIARIOS</t>
  </si>
  <si>
    <t>PRECAMPAÑA</t>
  </si>
  <si>
    <t>DURACIÓN
PARTIDOS</t>
  </si>
  <si>
    <t>DIAS</t>
  </si>
  <si>
    <t>PROMOCIONALES PERIODO</t>
  </si>
  <si>
    <t>En precampaña no hay promocionales de 2 minutos</t>
  </si>
  <si>
    <t>Promocionales aplicando la clausula de maximización</t>
  </si>
  <si>
    <t>PROMOCIONALES PRECAMPAÑA</t>
  </si>
  <si>
    <t>30 SEGUNDOS</t>
  </si>
  <si>
    <t>CONV</t>
  </si>
  <si>
    <t>PSD</t>
  </si>
  <si>
    <t>PORCENTAJE DE VOTACIÓN</t>
  </si>
  <si>
    <t>PARTIDOS</t>
  </si>
  <si>
    <t>ENTIDAD</t>
  </si>
  <si>
    <t>ADC</t>
  </si>
  <si>
    <t>06:00 - 07:00</t>
  </si>
  <si>
    <t>07:00 - 08:00</t>
  </si>
  <si>
    <t>10:00 - 11:00</t>
  </si>
  <si>
    <t>08:00 - 09:00</t>
  </si>
  <si>
    <t>09:00 - 10:00</t>
  </si>
  <si>
    <t>11:00 - 12:00</t>
  </si>
  <si>
    <t>12:00 - 13:00</t>
  </si>
  <si>
    <t>20:00 - 21:00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</si>
  <si>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</si>
  <si>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</si>
  <si>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</si>
  <si>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</si>
  <si>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</si>
  <si>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</si>
  <si>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</si>
  <si>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21:00 - 22:00</t>
  </si>
  <si>
    <t>22:00 - 23:00</t>
  </si>
  <si>
    <t>23:00 - 24:00</t>
  </si>
  <si>
    <t>XX</t>
  </si>
  <si>
    <t>VACIAS</t>
  </si>
  <si>
    <t>NETOS POR DÍA</t>
  </si>
  <si>
    <t>TOTAL 
CON
 FRACCIONES</t>
  </si>
  <si>
    <t>FRACCIONES
REMANENTES 
POR DIA</t>
  </si>
  <si>
    <t>SONORA</t>
  </si>
  <si>
    <t>CON</t>
  </si>
  <si>
    <t>TOTAL DE FALTANTES DE ACUERDO A LOS REMANENTES EN EL PERIODO DE 4 DIAS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</si>
  <si>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</si>
  <si>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</si>
  <si>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</si>
  <si>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</si>
  <si>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</si>
  <si>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</si>
  <si>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</si>
  <si>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</si>
  <si>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</si>
  <si>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</si>
  <si>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</si>
  <si>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</si>
  <si>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</si>
  <si>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</si>
  <si>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</si>
  <si>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</si>
  <si>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</si>
  <si>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</si>
  <si>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</si>
  <si>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</si>
  <si>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02</t>
  </si>
  <si>
    <t>01</t>
  </si>
  <si>
    <t>MARZO</t>
  </si>
  <si>
    <t>ABRIL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</si>
  <si>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</si>
  <si>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</si>
  <si>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</si>
  <si>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</si>
  <si>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</si>
  <si>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</si>
  <si>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</si>
  <si>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</si>
  <si>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</si>
  <si>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MAYO</t>
  </si>
  <si>
    <t>PATRÓN DE PAUTAS DE SPOT DE 30 SEGUNDOS DE LA PRECAMPAÑA LOCAL DE LOS 8 PARTIDOS POLITICOS ACREDITADOS EN SONORA DE ACUERDO A 18 MINUTOS QUE ESTARÁN DISPONIBLES CONFORME AL COMITÉ DE RADIO Y TELEVISIÓN, PARA LA PRECAMPAÑA DE SONORA UNA VEZ QUE NO EXISTA PRECAMPAÑA FEDERAL</t>
  </si>
  <si>
    <t>LOS 4 PRIMEROS DIAS SON LOS RESTANTES DE LOS 40 DIAS DE PRECAMAPAÑA DE GOBERNADOR, EL RESTO CORRESPONDE A LAS PRECAMPAÑAS DE DIPUTADOS LOCALES Y TODOS LOS AYUNTAMIENTOS HASTA UN DÍA ANTES DEL INICIO DE LA CAMPAÑA DE DIPUTADOS FEDERALES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</si>
</sst>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00000000"/>
  </numFmts>
  <fonts count="35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13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b/>
      <sz val="10"/>
      <color indexed="10"/>
      <name val="Calibri"/>
      <family val="2"/>
    </font>
    <font>
      <b/>
      <sz val="10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0"/>
      <color indexed="13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4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top" wrapText="1"/>
    </xf>
    <xf numFmtId="9" fontId="1" fillId="16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justify" vertical="center" wrapText="1"/>
    </xf>
    <xf numFmtId="164" fontId="1" fillId="17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16" borderId="10" xfId="0" applyFont="1" applyFill="1" applyBorder="1" applyAlignment="1">
      <alignment horizontal="center" vertical="center" wrapText="1"/>
    </xf>
    <xf numFmtId="2" fontId="1" fillId="17" borderId="10" xfId="0" applyNumberFormat="1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17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11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horizontal="center"/>
    </xf>
    <xf numFmtId="0" fontId="9" fillId="26" borderId="0" xfId="0" applyFont="1" applyFill="1" applyAlignment="1">
      <alignment horizontal="center"/>
    </xf>
    <xf numFmtId="0" fontId="9" fillId="26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19" borderId="0" xfId="0" applyFont="1" applyFill="1" applyAlignment="1">
      <alignment horizontal="center"/>
    </xf>
    <xf numFmtId="0" fontId="12" fillId="19" borderId="0" xfId="0" applyFont="1" applyFill="1" applyAlignment="1">
      <alignment/>
    </xf>
    <xf numFmtId="0" fontId="1" fillId="27" borderId="0" xfId="0" applyFont="1" applyFill="1" applyAlignment="1">
      <alignment horizontal="center"/>
    </xf>
    <xf numFmtId="0" fontId="1" fillId="27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2" fillId="0" borderId="0" xfId="52">
      <alignment/>
      <protection/>
    </xf>
    <xf numFmtId="0" fontId="7" fillId="28" borderId="10" xfId="52" applyFont="1" applyFill="1" applyBorder="1">
      <alignment/>
      <protection/>
    </xf>
    <xf numFmtId="0" fontId="7" fillId="28" borderId="10" xfId="52" applyFont="1" applyFill="1" applyBorder="1">
      <alignment/>
      <protection/>
    </xf>
    <xf numFmtId="0" fontId="7" fillId="29" borderId="10" xfId="52" applyFont="1" applyFill="1" applyBorder="1">
      <alignment/>
      <protection/>
    </xf>
    <xf numFmtId="0" fontId="7" fillId="15" borderId="10" xfId="52" applyFont="1" applyFill="1" applyBorder="1">
      <alignment/>
      <protection/>
    </xf>
    <xf numFmtId="0" fontId="2" fillId="0" borderId="10" xfId="52" applyBorder="1">
      <alignment/>
      <protection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1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0" fillId="17" borderId="10" xfId="52" applyNumberFormat="1" applyFont="1" applyFill="1" applyBorder="1" applyAlignment="1">
      <alignment horizontal="center" vertical="center" wrapText="1"/>
      <protection/>
    </xf>
    <xf numFmtId="0" fontId="2" fillId="27" borderId="10" xfId="52" applyFont="1" applyFill="1" applyBorder="1">
      <alignment/>
      <protection/>
    </xf>
    <xf numFmtId="0" fontId="2" fillId="15" borderId="10" xfId="52" applyFont="1" applyFill="1" applyBorder="1">
      <alignment/>
      <protection/>
    </xf>
    <xf numFmtId="0" fontId="2" fillId="29" borderId="10" xfId="52" applyFont="1" applyFill="1" applyBorder="1">
      <alignment/>
      <protection/>
    </xf>
    <xf numFmtId="0" fontId="2" fillId="5" borderId="10" xfId="52" applyFont="1" applyFill="1" applyBorder="1">
      <alignment/>
      <protection/>
    </xf>
    <xf numFmtId="0" fontId="2" fillId="19" borderId="10" xfId="52" applyFont="1" applyFill="1" applyBorder="1">
      <alignment/>
      <protection/>
    </xf>
    <xf numFmtId="0" fontId="7" fillId="5" borderId="10" xfId="52" applyFont="1" applyFill="1" applyBorder="1">
      <alignment/>
      <protection/>
    </xf>
    <xf numFmtId="0" fontId="7" fillId="5" borderId="10" xfId="52" applyFont="1" applyFill="1" applyBorder="1">
      <alignment/>
      <protection/>
    </xf>
    <xf numFmtId="0" fontId="7" fillId="15" borderId="10" xfId="52" applyFont="1" applyFill="1" applyBorder="1">
      <alignment/>
      <protection/>
    </xf>
    <xf numFmtId="0" fontId="2" fillId="28" borderId="10" xfId="52" applyFont="1" applyFill="1" applyBorder="1">
      <alignment/>
      <protection/>
    </xf>
    <xf numFmtId="0" fontId="7" fillId="27" borderId="10" xfId="52" applyFont="1" applyFill="1" applyBorder="1">
      <alignment/>
      <protection/>
    </xf>
    <xf numFmtId="0" fontId="7" fillId="26" borderId="10" xfId="52" applyFont="1" applyFill="1" applyBorder="1">
      <alignment/>
      <protection/>
    </xf>
    <xf numFmtId="0" fontId="7" fillId="26" borderId="10" xfId="52" applyFont="1" applyFill="1" applyBorder="1">
      <alignment/>
      <protection/>
    </xf>
    <xf numFmtId="0" fontId="7" fillId="27" borderId="10" xfId="52" applyFont="1" applyFill="1" applyBorder="1">
      <alignment/>
      <protection/>
    </xf>
    <xf numFmtId="0" fontId="2" fillId="27" borderId="10" xfId="52" applyFill="1" applyBorder="1">
      <alignment/>
      <protection/>
    </xf>
    <xf numFmtId="0" fontId="2" fillId="26" borderId="10" xfId="52" applyFill="1" applyBorder="1">
      <alignment/>
      <protection/>
    </xf>
    <xf numFmtId="0" fontId="2" fillId="28" borderId="10" xfId="52" applyFill="1" applyBorder="1">
      <alignment/>
      <protection/>
    </xf>
    <xf numFmtId="0" fontId="2" fillId="15" borderId="10" xfId="52" applyFill="1" applyBorder="1">
      <alignment/>
      <protection/>
    </xf>
    <xf numFmtId="0" fontId="2" fillId="29" borderId="10" xfId="52" applyFill="1" applyBorder="1">
      <alignment/>
      <protection/>
    </xf>
    <xf numFmtId="0" fontId="7" fillId="29" borderId="10" xfId="52" applyFont="1" applyFill="1" applyBorder="1">
      <alignment/>
      <protection/>
    </xf>
    <xf numFmtId="0" fontId="2" fillId="5" borderId="10" xfId="52" applyFill="1" applyBorder="1">
      <alignment/>
      <protection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15" borderId="0" xfId="0" applyFill="1" applyAlignment="1">
      <alignment/>
    </xf>
    <xf numFmtId="0" fontId="0" fillId="29" borderId="0" xfId="0" applyFill="1" applyAlignment="1">
      <alignment/>
    </xf>
    <xf numFmtId="0" fontId="0" fillId="5" borderId="0" xfId="0" applyFill="1" applyAlignment="1">
      <alignment/>
    </xf>
    <xf numFmtId="0" fontId="0" fillId="28" borderId="10" xfId="0" applyFill="1" applyBorder="1" applyAlignment="1">
      <alignment/>
    </xf>
    <xf numFmtId="0" fontId="0" fillId="0" borderId="10" xfId="0" applyBorder="1" applyAlignment="1">
      <alignment/>
    </xf>
    <xf numFmtId="0" fontId="0" fillId="19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30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29" borderId="10" xfId="0" applyFill="1" applyBorder="1" applyAlignment="1">
      <alignment/>
    </xf>
    <xf numFmtId="0" fontId="0" fillId="5" borderId="10" xfId="0" applyFill="1" applyBorder="1" applyAlignment="1">
      <alignment/>
    </xf>
    <xf numFmtId="0" fontId="2" fillId="26" borderId="10" xfId="52" applyFont="1" applyFill="1" applyBorder="1">
      <alignment/>
      <protection/>
    </xf>
    <xf numFmtId="0" fontId="7" fillId="26" borderId="10" xfId="52" applyFont="1" applyFill="1" applyBorder="1" applyAlignment="1">
      <alignment horizontal="left"/>
      <protection/>
    </xf>
    <xf numFmtId="0" fontId="2" fillId="26" borderId="12" xfId="52" applyFill="1" applyBorder="1">
      <alignment/>
      <protection/>
    </xf>
    <xf numFmtId="0" fontId="0" fillId="0" borderId="10" xfId="0" applyFill="1" applyBorder="1" applyAlignment="1">
      <alignment horizontal="center" vertical="center"/>
    </xf>
    <xf numFmtId="0" fontId="33" fillId="0" borderId="10" xfId="52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34" fillId="19" borderId="10" xfId="52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/>
      <protection/>
    </xf>
    <xf numFmtId="0" fontId="8" fillId="19" borderId="10" xfId="52" applyFont="1" applyFill="1" applyBorder="1">
      <alignment/>
      <protection/>
    </xf>
    <xf numFmtId="0" fontId="8" fillId="19" borderId="10" xfId="52" applyFont="1" applyFill="1" applyBorder="1" applyAlignment="1">
      <alignment horizontal="left"/>
      <protection/>
    </xf>
    <xf numFmtId="0" fontId="8" fillId="19" borderId="10" xfId="52" applyFont="1" applyFill="1" applyBorder="1">
      <alignment/>
      <protection/>
    </xf>
    <xf numFmtId="0" fontId="2" fillId="31" borderId="10" xfId="52" applyFill="1" applyBorder="1">
      <alignment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17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0" fontId="1" fillId="16" borderId="10" xfId="0" applyFont="1" applyFill="1" applyBorder="1" applyAlignment="1">
      <alignment horizontal="center" vertical="top" wrapText="1"/>
    </xf>
    <xf numFmtId="0" fontId="1" fillId="16" borderId="15" xfId="0" applyFont="1" applyFill="1" applyBorder="1" applyAlignment="1">
      <alignment horizontal="center" vertical="top" wrapText="1"/>
    </xf>
    <xf numFmtId="0" fontId="1" fillId="16" borderId="16" xfId="0" applyFont="1" applyFill="1" applyBorder="1" applyAlignment="1">
      <alignment horizontal="center" vertical="top" wrapText="1"/>
    </xf>
    <xf numFmtId="9" fontId="1" fillId="16" borderId="10" xfId="0" applyNumberFormat="1" applyFont="1" applyFill="1" applyBorder="1" applyAlignment="1">
      <alignment horizontal="center" vertical="top" wrapText="1"/>
    </xf>
    <xf numFmtId="165" fontId="0" fillId="0" borderId="17" xfId="0" applyNumberFormat="1" applyBorder="1" applyAlignment="1">
      <alignment horizontal="right" vertical="center" wrapText="1"/>
    </xf>
    <xf numFmtId="165" fontId="0" fillId="0" borderId="18" xfId="0" applyNumberForma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4" fillId="17" borderId="10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17" borderId="17" xfId="0" applyFill="1" applyBorder="1" applyAlignment="1" applyProtection="1">
      <alignment horizontal="center" vertical="center"/>
      <protection/>
    </xf>
    <xf numFmtId="0" fontId="0" fillId="17" borderId="13" xfId="0" applyFill="1" applyBorder="1" applyAlignment="1" applyProtection="1">
      <alignment horizontal="center" vertical="center"/>
      <protection/>
    </xf>
    <xf numFmtId="0" fontId="0" fillId="17" borderId="14" xfId="0" applyFill="1" applyBorder="1" applyAlignment="1" applyProtection="1">
      <alignment horizontal="center" vertical="center"/>
      <protection/>
    </xf>
    <xf numFmtId="0" fontId="1" fillId="16" borderId="16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16" borderId="16" xfId="0" applyFont="1" applyFill="1" applyBorder="1" applyAlignment="1">
      <alignment horizontal="center" vertical="center" wrapText="1"/>
    </xf>
    <xf numFmtId="9" fontId="1" fillId="16" borderId="16" xfId="0" applyNumberFormat="1" applyFont="1" applyFill="1" applyBorder="1" applyAlignment="1">
      <alignment horizontal="center" vertical="center" wrapText="1"/>
    </xf>
    <xf numFmtId="9" fontId="1" fillId="16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16" borderId="10" xfId="52" applyFont="1" applyFill="1" applyBorder="1" applyAlignment="1">
      <alignment horizontal="center" vertical="center"/>
      <protection/>
    </xf>
    <xf numFmtId="0" fontId="1" fillId="16" borderId="23" xfId="52" applyFont="1" applyFill="1" applyBorder="1" applyAlignment="1">
      <alignment horizontal="center" vertical="center"/>
      <protection/>
    </xf>
    <xf numFmtId="0" fontId="1" fillId="16" borderId="12" xfId="52" applyFont="1" applyFill="1" applyBorder="1" applyAlignment="1">
      <alignment horizontal="center" vertical="center"/>
      <protection/>
    </xf>
    <xf numFmtId="0" fontId="1" fillId="16" borderId="24" xfId="52" applyFont="1" applyFill="1" applyBorder="1" applyAlignment="1">
      <alignment horizontal="center" vertical="center"/>
      <protection/>
    </xf>
    <xf numFmtId="0" fontId="31" fillId="11" borderId="25" xfId="52" applyFont="1" applyFill="1" applyBorder="1" applyAlignment="1">
      <alignment horizontal="center" wrapText="1"/>
      <protection/>
    </xf>
    <xf numFmtId="0" fontId="31" fillId="11" borderId="26" xfId="52" applyFont="1" applyFill="1" applyBorder="1" applyAlignment="1">
      <alignment horizontal="center" wrapText="1"/>
      <protection/>
    </xf>
    <xf numFmtId="0" fontId="31" fillId="11" borderId="27" xfId="52" applyFont="1" applyFill="1" applyBorder="1" applyAlignment="1">
      <alignment horizontal="center" wrapText="1"/>
      <protection/>
    </xf>
    <xf numFmtId="0" fontId="31" fillId="11" borderId="28" xfId="52" applyFont="1" applyFill="1" applyBorder="1" applyAlignment="1">
      <alignment horizontal="center" wrapText="1"/>
      <protection/>
    </xf>
    <xf numFmtId="0" fontId="31" fillId="11" borderId="29" xfId="52" applyFont="1" applyFill="1" applyBorder="1" applyAlignment="1">
      <alignment horizontal="center" wrapText="1"/>
      <protection/>
    </xf>
    <xf numFmtId="0" fontId="31" fillId="11" borderId="30" xfId="52" applyFont="1" applyFill="1" applyBorder="1" applyAlignment="1">
      <alignment horizontal="center" wrapText="1"/>
      <protection/>
    </xf>
    <xf numFmtId="0" fontId="32" fillId="22" borderId="11" xfId="52" applyFont="1" applyFill="1" applyBorder="1" applyAlignment="1">
      <alignment horizontal="center" wrapText="1"/>
      <protection/>
    </xf>
    <xf numFmtId="0" fontId="32" fillId="22" borderId="31" xfId="52" applyFont="1" applyFill="1" applyBorder="1" applyAlignment="1">
      <alignment horizontal="center" wrapText="1"/>
      <protection/>
    </xf>
    <xf numFmtId="0" fontId="32" fillId="22" borderId="32" xfId="52" applyFont="1" applyFill="1" applyBorder="1" applyAlignment="1">
      <alignment horizontal="center" wrapText="1"/>
      <protection/>
    </xf>
    <xf numFmtId="0" fontId="30" fillId="16" borderId="10" xfId="52" applyFont="1" applyFill="1" applyBorder="1" applyAlignment="1">
      <alignment horizontal="center"/>
      <protection/>
    </xf>
    <xf numFmtId="0" fontId="29" fillId="16" borderId="10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jemplo de PAUTA PRECAMPAÑA 36 di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="80" zoomScaleNormal="80" zoomScalePageLayoutView="0" workbookViewId="0" topLeftCell="A1">
      <selection activeCell="D4" sqref="D4"/>
    </sheetView>
  </sheetViews>
  <sheetFormatPr defaultColWidth="11.421875" defaultRowHeight="15"/>
  <cols>
    <col min="1" max="1" width="18.421875" style="1" customWidth="1"/>
    <col min="2" max="2" width="19.7109375" style="1" customWidth="1"/>
    <col min="3" max="3" width="21.28125" style="1" customWidth="1"/>
    <col min="4" max="4" width="20.00390625" style="1" customWidth="1"/>
    <col min="5" max="5" width="16.421875" style="1" customWidth="1"/>
    <col min="6" max="6" width="18.421875" style="1" customWidth="1"/>
    <col min="7" max="7" width="22.8515625" style="1" customWidth="1"/>
    <col min="8" max="16384" width="11.421875" style="1" customWidth="1"/>
  </cols>
  <sheetData>
    <row r="2" spans="1:7" ht="27.75" customHeight="1">
      <c r="A2" s="128" t="s">
        <v>24</v>
      </c>
      <c r="B2" s="128"/>
      <c r="C2" s="128"/>
      <c r="D2" s="128"/>
      <c r="E2" s="128"/>
      <c r="F2" s="128"/>
      <c r="G2" s="128"/>
    </row>
    <row r="3" spans="1:7" ht="28.5" customHeight="1">
      <c r="A3" s="129" t="s">
        <v>16</v>
      </c>
      <c r="B3" s="129" t="s">
        <v>14</v>
      </c>
      <c r="C3" s="6" t="s">
        <v>25</v>
      </c>
      <c r="D3" s="131" t="s">
        <v>26</v>
      </c>
      <c r="E3" s="131"/>
      <c r="F3" s="131"/>
      <c r="G3" s="129" t="s">
        <v>13</v>
      </c>
    </row>
    <row r="4" spans="1:7" ht="75.75" customHeight="1">
      <c r="A4" s="130"/>
      <c r="B4" s="130"/>
      <c r="C4" s="7" t="s">
        <v>17</v>
      </c>
      <c r="D4" s="6" t="s">
        <v>27</v>
      </c>
      <c r="E4" s="128" t="s">
        <v>28</v>
      </c>
      <c r="F4" s="128"/>
      <c r="G4" s="130"/>
    </row>
    <row r="5" spans="1:7" ht="23.25" customHeight="1">
      <c r="A5" s="8" t="s">
        <v>0</v>
      </c>
      <c r="B5" s="3" t="s">
        <v>1</v>
      </c>
      <c r="C5" s="4"/>
      <c r="D5" s="3" t="s">
        <v>20</v>
      </c>
      <c r="E5" s="3" t="s">
        <v>2</v>
      </c>
      <c r="F5" s="3" t="s">
        <v>21</v>
      </c>
      <c r="G5" s="3">
        <v>793</v>
      </c>
    </row>
    <row r="6" spans="1:7" ht="23.25" customHeight="1">
      <c r="A6" s="8" t="s">
        <v>3</v>
      </c>
      <c r="B6" s="3" t="s">
        <v>18</v>
      </c>
      <c r="C6" s="4"/>
      <c r="D6" s="3">
        <v>220</v>
      </c>
      <c r="E6" s="3" t="s">
        <v>4</v>
      </c>
      <c r="F6" s="3">
        <v>648</v>
      </c>
      <c r="G6" s="3">
        <v>868</v>
      </c>
    </row>
    <row r="7" spans="1:7" ht="23.25" customHeight="1">
      <c r="A7" s="8" t="s">
        <v>5</v>
      </c>
      <c r="B7" s="3" t="s">
        <v>19</v>
      </c>
      <c r="C7" s="4"/>
      <c r="D7" s="3" t="s">
        <v>20</v>
      </c>
      <c r="E7" s="3" t="s">
        <v>6</v>
      </c>
      <c r="F7" s="3" t="s">
        <v>22</v>
      </c>
      <c r="G7" s="3" t="s">
        <v>23</v>
      </c>
    </row>
    <row r="8" spans="1:7" ht="23.25" customHeight="1">
      <c r="A8" s="8" t="s">
        <v>7</v>
      </c>
      <c r="B8" s="3" t="s">
        <v>8</v>
      </c>
      <c r="C8" s="4"/>
      <c r="D8" s="3">
        <v>662</v>
      </c>
      <c r="E8" s="3" t="s">
        <v>9</v>
      </c>
      <c r="F8" s="5">
        <v>1545</v>
      </c>
      <c r="G8" s="5">
        <v>2208</v>
      </c>
    </row>
    <row r="9" spans="1:7" ht="23.25" customHeight="1">
      <c r="A9" s="9"/>
      <c r="B9" s="2"/>
      <c r="C9" s="2"/>
      <c r="D9" s="2"/>
      <c r="E9" s="2"/>
      <c r="F9" s="2"/>
      <c r="G9" s="2"/>
    </row>
    <row r="10" spans="1:7" ht="23.25" customHeight="1">
      <c r="A10" s="8" t="s">
        <v>10</v>
      </c>
      <c r="B10" s="4"/>
      <c r="C10" s="3">
        <v>96</v>
      </c>
      <c r="D10" s="4"/>
      <c r="E10" s="4"/>
      <c r="F10" s="4"/>
      <c r="G10" s="3">
        <v>96</v>
      </c>
    </row>
    <row r="11" spans="1:7" ht="23.25" customHeight="1">
      <c r="A11" s="8" t="s">
        <v>11</v>
      </c>
      <c r="B11" s="4"/>
      <c r="C11" s="3">
        <v>96</v>
      </c>
      <c r="D11" s="4"/>
      <c r="E11" s="4"/>
      <c r="F11" s="4"/>
      <c r="G11" s="3">
        <v>96</v>
      </c>
    </row>
    <row r="12" spans="1:7" ht="23.25" customHeight="1">
      <c r="A12" s="8" t="s">
        <v>7</v>
      </c>
      <c r="B12" s="4"/>
      <c r="C12" s="3" t="s">
        <v>29</v>
      </c>
      <c r="D12" s="4"/>
      <c r="E12" s="4"/>
      <c r="F12" s="3" t="s">
        <v>12</v>
      </c>
      <c r="G12" s="3" t="s">
        <v>30</v>
      </c>
    </row>
    <row r="13" ht="12.75">
      <c r="A13" s="1" t="s">
        <v>15</v>
      </c>
    </row>
  </sheetData>
  <sheetProtection/>
  <mergeCells count="6">
    <mergeCell ref="E4:F4"/>
    <mergeCell ref="A2:G2"/>
    <mergeCell ref="A3:A4"/>
    <mergeCell ref="B3:B4"/>
    <mergeCell ref="D3:F3"/>
    <mergeCell ref="G3:G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4"/>
  <sheetViews>
    <sheetView tabSelected="1" zoomScalePageLayoutView="0" workbookViewId="0" topLeftCell="A1">
      <selection activeCell="C13" sqref="C13:D14"/>
    </sheetView>
  </sheetViews>
  <sheetFormatPr defaultColWidth="11.421875" defaultRowHeight="15"/>
  <cols>
    <col min="1" max="1" width="3.140625" style="0" customWidth="1"/>
    <col min="3" max="3" width="12.8515625" style="0" customWidth="1"/>
    <col min="4" max="4" width="6.421875" style="0" customWidth="1"/>
    <col min="5" max="5" width="12.8515625" style="0" bestFit="1" customWidth="1"/>
    <col min="6" max="7" width="16.28125" style="0" bestFit="1" customWidth="1"/>
    <col min="8" max="8" width="5.00390625" style="0" bestFit="1" customWidth="1"/>
    <col min="9" max="9" width="12.8515625" style="0" bestFit="1" customWidth="1"/>
    <col min="10" max="11" width="16.28125" style="0" bestFit="1" customWidth="1"/>
    <col min="12" max="12" width="3.140625" style="0" customWidth="1"/>
  </cols>
  <sheetData>
    <row r="2" spans="2:3" ht="14.25">
      <c r="B2" s="24" t="s">
        <v>64</v>
      </c>
      <c r="C2" s="23" t="s">
        <v>89</v>
      </c>
    </row>
    <row r="4" spans="2:11" ht="15">
      <c r="B4" s="137" t="s">
        <v>53</v>
      </c>
      <c r="C4" s="138"/>
      <c r="D4" s="127" t="s">
        <v>52</v>
      </c>
      <c r="E4" s="127"/>
      <c r="F4" s="127"/>
      <c r="G4" s="127"/>
      <c r="H4" s="146"/>
      <c r="I4" s="146"/>
      <c r="J4" s="146"/>
      <c r="K4" s="146"/>
    </row>
    <row r="5" spans="2:11" ht="30">
      <c r="B5" s="139"/>
      <c r="C5" s="140"/>
      <c r="D5" s="19" t="s">
        <v>54</v>
      </c>
      <c r="E5" s="19" t="s">
        <v>47</v>
      </c>
      <c r="F5" s="19" t="s">
        <v>51</v>
      </c>
      <c r="G5" s="65" t="s">
        <v>55</v>
      </c>
      <c r="H5" s="67"/>
      <c r="I5" s="67"/>
      <c r="J5" s="67"/>
      <c r="K5" s="67"/>
    </row>
    <row r="6" spans="2:11" ht="14.25">
      <c r="B6" s="141" t="s">
        <v>48</v>
      </c>
      <c r="C6" s="142"/>
      <c r="D6" s="147">
        <v>52</v>
      </c>
      <c r="E6" s="20">
        <v>18</v>
      </c>
      <c r="F6" s="20">
        <f>E6*2</f>
        <v>36</v>
      </c>
      <c r="G6" s="66">
        <f>D6*F6</f>
        <v>1872</v>
      </c>
      <c r="H6" s="148"/>
      <c r="I6" s="68"/>
      <c r="J6" s="68"/>
      <c r="K6" s="68"/>
    </row>
    <row r="7" spans="2:11" ht="14.25">
      <c r="B7" s="141" t="s">
        <v>49</v>
      </c>
      <c r="C7" s="142"/>
      <c r="D7" s="147"/>
      <c r="E7" s="20">
        <v>0</v>
      </c>
      <c r="F7" s="20">
        <f>E7</f>
        <v>0</v>
      </c>
      <c r="G7" s="66">
        <f>D6*F7</f>
        <v>0</v>
      </c>
      <c r="H7" s="148"/>
      <c r="I7" s="68"/>
      <c r="J7" s="68"/>
      <c r="K7" s="68"/>
    </row>
    <row r="8" spans="2:11" ht="14.25">
      <c r="B8" s="141" t="s">
        <v>50</v>
      </c>
      <c r="C8" s="142"/>
      <c r="D8" s="147"/>
      <c r="E8" s="149" t="s">
        <v>56</v>
      </c>
      <c r="F8" s="150"/>
      <c r="G8" s="151"/>
      <c r="H8" s="148"/>
      <c r="I8" s="68"/>
      <c r="J8" s="68"/>
      <c r="K8" s="68"/>
    </row>
    <row r="9" spans="2:11" ht="15">
      <c r="B9" s="143" t="s">
        <v>12</v>
      </c>
      <c r="C9" s="144"/>
      <c r="D9" s="21"/>
      <c r="E9" s="20">
        <f>SUM(E6:E7)</f>
        <v>18</v>
      </c>
      <c r="F9" s="20">
        <f>SUM(F6:F7)</f>
        <v>36</v>
      </c>
      <c r="G9" s="20">
        <f>SUM(G6:G7)</f>
        <v>1872</v>
      </c>
      <c r="H9" s="68"/>
      <c r="I9" s="68"/>
      <c r="J9" s="68"/>
      <c r="K9" s="68"/>
    </row>
    <row r="10" spans="4:11" ht="15">
      <c r="D10" s="145">
        <f>IF(E9&gt;18,"NO SE PUEDE EXCEDER DE 18 MINUTOS EN PRECAMPAÑA","")</f>
      </c>
      <c r="E10" s="123"/>
      <c r="F10" s="123"/>
      <c r="G10" s="124"/>
      <c r="H10" s="126"/>
      <c r="I10" s="126"/>
      <c r="J10" s="126"/>
      <c r="K10" s="126"/>
    </row>
    <row r="11" spans="8:11" ht="14.25">
      <c r="H11" s="69"/>
      <c r="I11" s="69"/>
      <c r="J11" s="69"/>
      <c r="K11" s="69"/>
    </row>
    <row r="12" spans="8:11" ht="14.25">
      <c r="H12" s="69"/>
      <c r="I12" s="69"/>
      <c r="J12" s="69"/>
      <c r="K12" s="69"/>
    </row>
    <row r="13" spans="2:11" ht="15">
      <c r="B13" s="136" t="s">
        <v>63</v>
      </c>
      <c r="C13" s="125" t="s">
        <v>62</v>
      </c>
      <c r="D13" s="125"/>
      <c r="F13" s="136" t="s">
        <v>58</v>
      </c>
      <c r="G13" s="136"/>
      <c r="H13" s="70"/>
      <c r="I13" s="71"/>
      <c r="J13" s="71"/>
      <c r="K13" s="71"/>
    </row>
    <row r="14" spans="2:11" ht="15">
      <c r="B14" s="136"/>
      <c r="C14" s="125"/>
      <c r="D14" s="125"/>
      <c r="F14" s="22" t="s">
        <v>59</v>
      </c>
      <c r="H14" s="70"/>
      <c r="I14" s="72"/>
      <c r="J14" s="69"/>
      <c r="K14" s="69"/>
    </row>
    <row r="15" spans="2:11" ht="14.25">
      <c r="B15" s="16" t="s">
        <v>0</v>
      </c>
      <c r="C15" s="134">
        <v>41.3267818250855</v>
      </c>
      <c r="D15" s="135"/>
      <c r="F15" s="112">
        <f>'PRECAMPAÑA 30 SEGUNDOS'!H5</f>
        <v>611</v>
      </c>
      <c r="H15" s="69"/>
      <c r="I15" s="73"/>
      <c r="J15" s="69"/>
      <c r="K15" s="69"/>
    </row>
    <row r="16" spans="2:11" ht="14.25">
      <c r="B16" s="16" t="s">
        <v>31</v>
      </c>
      <c r="C16" s="134">
        <v>37.7633006621741</v>
      </c>
      <c r="D16" s="135"/>
      <c r="F16" s="112">
        <f>'PRECAMPAÑA 30 SEGUNDOS'!H6</f>
        <v>564</v>
      </c>
      <c r="H16" s="69"/>
      <c r="I16" s="73"/>
      <c r="J16" s="69"/>
      <c r="K16" s="69"/>
    </row>
    <row r="17" spans="2:11" ht="14.25">
      <c r="B17" s="16" t="s">
        <v>32</v>
      </c>
      <c r="C17" s="134">
        <v>10.3882568608871</v>
      </c>
      <c r="D17" s="135"/>
      <c r="F17" s="112">
        <f>'PRECAMPAÑA 30 SEGUNDOS'!H7</f>
        <v>206</v>
      </c>
      <c r="H17" s="69"/>
      <c r="I17" s="73"/>
      <c r="J17" s="69"/>
      <c r="K17" s="69"/>
    </row>
    <row r="18" spans="2:11" ht="14.25">
      <c r="B18" s="16" t="s">
        <v>33</v>
      </c>
      <c r="C18" s="134">
        <v>3.11606017141936</v>
      </c>
      <c r="D18" s="135"/>
      <c r="F18" s="112">
        <f>'PRECAMPAÑA 30 SEGUNDOS'!H8</f>
        <v>110</v>
      </c>
      <c r="H18" s="69"/>
      <c r="I18" s="73"/>
      <c r="J18" s="69"/>
      <c r="K18" s="69"/>
    </row>
    <row r="19" spans="2:11" ht="14.25">
      <c r="B19" s="16" t="s">
        <v>34</v>
      </c>
      <c r="C19" s="134">
        <v>1.03996367450827</v>
      </c>
      <c r="D19" s="135"/>
      <c r="F19" s="112">
        <f>'PRECAMPAÑA 30 SEGUNDOS'!H9</f>
        <v>83</v>
      </c>
      <c r="H19" s="69"/>
      <c r="I19" s="73"/>
      <c r="J19" s="69"/>
      <c r="K19" s="69"/>
    </row>
    <row r="20" spans="2:11" ht="14.25">
      <c r="B20" s="16" t="s">
        <v>60</v>
      </c>
      <c r="C20" s="134">
        <v>1.33989685994067</v>
      </c>
      <c r="D20" s="135"/>
      <c r="F20" s="112">
        <f>'PRECAMPAÑA 30 SEGUNDOS'!H10</f>
        <v>87</v>
      </c>
      <c r="H20" s="69"/>
      <c r="I20" s="73"/>
      <c r="J20" s="69"/>
      <c r="K20" s="69"/>
    </row>
    <row r="21" spans="2:11" ht="14.25">
      <c r="B21" s="16" t="s">
        <v>11</v>
      </c>
      <c r="C21" s="134">
        <v>5.02573994598499</v>
      </c>
      <c r="D21" s="135"/>
      <c r="F21" s="23">
        <f>'PRECAMPAÑA 30 SEGUNDOS'!H11</f>
        <v>135</v>
      </c>
      <c r="H21" s="69"/>
      <c r="I21" s="73"/>
      <c r="J21" s="69"/>
      <c r="K21" s="69"/>
    </row>
    <row r="22" spans="2:11" ht="14.25">
      <c r="B22" s="16" t="s">
        <v>61</v>
      </c>
      <c r="C22" s="134">
        <v>0</v>
      </c>
      <c r="D22" s="135"/>
      <c r="F22" s="23">
        <f>'PRECAMPAÑA 30 SEGUNDOS'!H12</f>
        <v>70</v>
      </c>
      <c r="H22" s="69"/>
      <c r="I22" s="73"/>
      <c r="J22" s="69"/>
      <c r="K22" s="69"/>
    </row>
    <row r="23" spans="2:11" ht="14.25">
      <c r="B23" s="24" t="s">
        <v>12</v>
      </c>
      <c r="C23" s="132">
        <f>SUM(C15:D22)</f>
        <v>99.99999999999999</v>
      </c>
      <c r="D23" s="133"/>
      <c r="F23" s="23">
        <f>SUM(F15:F22)</f>
        <v>1866</v>
      </c>
      <c r="H23" s="69"/>
      <c r="I23" s="73"/>
      <c r="J23" s="69"/>
      <c r="K23" s="69"/>
    </row>
    <row r="24" spans="8:11" ht="14.25">
      <c r="H24" s="64"/>
      <c r="I24" s="64"/>
      <c r="J24" s="64"/>
      <c r="K24" s="64"/>
    </row>
  </sheetData>
  <sheetProtection/>
  <mergeCells count="24">
    <mergeCell ref="H10:K10"/>
    <mergeCell ref="D4:G4"/>
    <mergeCell ref="H4:K4"/>
    <mergeCell ref="D6:D8"/>
    <mergeCell ref="H6:H8"/>
    <mergeCell ref="E8:G8"/>
    <mergeCell ref="F13:G13"/>
    <mergeCell ref="B4:C5"/>
    <mergeCell ref="B6:C6"/>
    <mergeCell ref="B7:C7"/>
    <mergeCell ref="B8:C8"/>
    <mergeCell ref="B9:C9"/>
    <mergeCell ref="D10:G10"/>
    <mergeCell ref="B13:B14"/>
    <mergeCell ref="C13:D14"/>
    <mergeCell ref="C23:D23"/>
    <mergeCell ref="C15:D15"/>
    <mergeCell ref="C16:D16"/>
    <mergeCell ref="C17:D17"/>
    <mergeCell ref="C18:D18"/>
    <mergeCell ref="C19:D19"/>
    <mergeCell ref="C20:D20"/>
    <mergeCell ref="C21:D21"/>
    <mergeCell ref="C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K71"/>
  <sheetViews>
    <sheetView zoomScale="70" zoomScaleNormal="70"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C7" sqref="C7"/>
    </sheetView>
  </sheetViews>
  <sheetFormatPr defaultColWidth="11.421875" defaultRowHeight="15"/>
  <cols>
    <col min="1" max="1" width="19.7109375" style="1" customWidth="1"/>
    <col min="2" max="4" width="20.00390625" style="1" customWidth="1"/>
    <col min="5" max="5" width="30.8515625" style="1" bestFit="1" customWidth="1"/>
    <col min="6" max="6" width="26.7109375" style="1" bestFit="1" customWidth="1"/>
    <col min="7" max="7" width="15.8515625" style="1" customWidth="1"/>
    <col min="8" max="9" width="16.421875" style="1" customWidth="1"/>
    <col min="10" max="10" width="12.28125" style="1" customWidth="1"/>
    <col min="11" max="69" width="11.421875" style="1" customWidth="1"/>
    <col min="70" max="104" width="7.57421875" style="1" customWidth="1"/>
    <col min="105" max="16384" width="11.421875" style="1" customWidth="1"/>
  </cols>
  <sheetData>
    <row r="2" spans="1:8" ht="42.75" customHeight="1">
      <c r="A2" s="154" t="str">
        <f>CONCATENATE("DIRECCIÓN EJECUTIVA DE PRERROGATIVAS Y PARTIDOS POLÍTICOS
SECRETARÍA TÉCNICA DEL COMITÉ DE RADIO Y TELEVISIÓN
CALCULO DE DISTRIBUCIÓN DE LOS MENSAJES DE PRECAMPAÑA PARA EL PROCESO ELECTORAL ",PREMISAS!C2)</f>
        <v>DIRECCIÓN EJECUTIVA DE PRERROGATIVAS Y PARTIDOS POLÍTICOS
SECRETARÍA TÉCNICA DEL COMITÉ DE RADIO Y TELEVISIÓN
CALCULO DE DISTRIBUCIÓN DE LOS MENSAJES DE PRECAMPAÑA PARA EL PROCESO ELECTORAL SONORA</v>
      </c>
      <c r="B2" s="154"/>
      <c r="C2" s="154"/>
      <c r="D2" s="154"/>
      <c r="E2" s="154"/>
      <c r="F2" s="154"/>
      <c r="G2" s="154"/>
      <c r="H2" s="154"/>
    </row>
    <row r="3" spans="1:8" ht="32.25" customHeight="1">
      <c r="A3" s="156" t="s">
        <v>16</v>
      </c>
      <c r="B3" s="157" t="str">
        <f>CONCATENATE("DURACIÓN: ",PREMISAS!D6,"
TOTAL DE PROMOCIONALES DE 30 SEGUNDOS EN CADA ESTACIÓN DE RADIO O CANAL DE TELEVISIÓN:  ",(PREMISAS!G6)," Promocionales")</f>
        <v>DURACIÓN: 52
TOTAL DE PROMOCIONALES DE 30 SEGUNDOS EN CADA ESTACIÓN DE RADIO O CANAL DE TELEVISIÓN:  1872 Promocionales</v>
      </c>
      <c r="C3" s="158"/>
      <c r="D3" s="158"/>
      <c r="E3" s="158"/>
      <c r="F3" s="158"/>
      <c r="G3" s="152" t="s">
        <v>35</v>
      </c>
      <c r="H3" s="152" t="s">
        <v>57</v>
      </c>
    </row>
    <row r="4" spans="1:12" ht="114.75">
      <c r="A4" s="153"/>
      <c r="B4" s="17" t="str">
        <f>CONCATENATE((PREMISAS!G6)*0.3," promocionales (30%)
 Se distribuyen de manera igualitaria entre el número de partidos contendientes
(A)")</f>
        <v>561.6 promocionales (30%)
 Se distribuyen de manera igualitaria entre el número de partidos contendientes
(A)</v>
      </c>
      <c r="C4" s="17" t="s">
        <v>36</v>
      </c>
      <c r="D4" s="17" t="s">
        <v>38</v>
      </c>
      <c r="E4" s="17" t="str">
        <f>CONCATENATE((PREMISAS!G6)*0.7," promocionales 
(70% Distribución Proporcional)
% Fuerza Electoral de los partidos con Representación en el Congreso 
(C) ")</f>
        <v>1310.4 promocionales 
(70% Distribución Proporcional)
% Fuerza Electoral de los partidos con Representación en el Congreso 
(C) </v>
      </c>
      <c r="F4" s="17" t="s">
        <v>37</v>
      </c>
      <c r="G4" s="153"/>
      <c r="H4" s="153"/>
      <c r="I4" s="1" t="s">
        <v>86</v>
      </c>
      <c r="J4" s="11" t="s">
        <v>87</v>
      </c>
      <c r="K4" s="48" t="s">
        <v>88</v>
      </c>
      <c r="L4" s="48" t="s">
        <v>91</v>
      </c>
    </row>
    <row r="5" spans="1:12" ht="27.75" customHeight="1">
      <c r="A5" s="16" t="s">
        <v>39</v>
      </c>
      <c r="B5" s="3">
        <f>TRUNC(TRUNC((PREMISAS!G6)*0.3)/COUNTA(A5:A12))</f>
        <v>70</v>
      </c>
      <c r="C5" s="10">
        <f>TRUNC((PREMISAS!G6)*0.3)/COUNTA(A5:A12)-TRUNC(TRUNC((PREMISAS!G6)*0.3)/COUNTA(A5:A12))</f>
        <v>0.125</v>
      </c>
      <c r="D5" s="10">
        <f>PREMISAS!C15</f>
        <v>41.3267818250855</v>
      </c>
      <c r="E5" s="3">
        <f>TRUNC((D5*TRUNC((PREMISAS!G6)*0.7))/100,0)</f>
        <v>541</v>
      </c>
      <c r="F5" s="12">
        <f>(((D5*TRUNC((PREMISAS!G6)*0.7))/100)-TRUNC((D5*TRUNC((PREMISAS!G6)*0.7))/100))</f>
        <v>0.3808419086200274</v>
      </c>
      <c r="G5" s="3">
        <f aca="true" t="shared" si="0" ref="G5:G12">SUM(B5,E5)</f>
        <v>611</v>
      </c>
      <c r="H5" s="3">
        <f>IF((C13+F13+(PREMISAS!G6-(TRUNC(PREMISAS!G6*0.3)+TRUNC(PREMISAS!G6*0.7))))&gt;COUNTA(A5:A12),G5+1,G5)</f>
        <v>611</v>
      </c>
      <c r="I5" s="1">
        <f>ROUNDDOWN(J5,0.5)</f>
        <v>11</v>
      </c>
      <c r="J5" s="1">
        <f aca="true" t="shared" si="1" ref="J5:J12">H5/52</f>
        <v>11.75</v>
      </c>
      <c r="K5" s="1">
        <f>J5-I5</f>
        <v>0.75</v>
      </c>
      <c r="L5" s="55">
        <f aca="true" t="shared" si="2" ref="L5:L12">K5*52</f>
        <v>39</v>
      </c>
    </row>
    <row r="6" spans="1:12" ht="27.75" customHeight="1">
      <c r="A6" s="16" t="s">
        <v>40</v>
      </c>
      <c r="B6" s="3">
        <f>TRUNC(TRUNC((PREMISAS!G6)*0.3)/COUNTA(A5:A12))</f>
        <v>70</v>
      </c>
      <c r="C6" s="10">
        <f>TRUNC((PREMISAS!G6)*0.3)/COUNTA(A5:A12)-TRUNC(TRUNC((PREMISAS!G6)*0.3)/COUNTA(A5:A12))</f>
        <v>0.125</v>
      </c>
      <c r="D6" s="10">
        <f>PREMISAS!C16</f>
        <v>37.7633006621741</v>
      </c>
      <c r="E6" s="3">
        <f>TRUNC((D6*TRUNC((PREMISAS!G6)*0.7))/100,0)</f>
        <v>494</v>
      </c>
      <c r="F6" s="12">
        <f>(((D6*TRUNC((PREMISAS!G6)*0.7))/100)-TRUNC((D6*TRUNC((PREMISAS!G6)*0.7))/100))</f>
        <v>0.6992386744807391</v>
      </c>
      <c r="G6" s="3">
        <f t="shared" si="0"/>
        <v>564</v>
      </c>
      <c r="H6" s="3">
        <f>IF((C13+F13+(PREMISAS!G6-(TRUNC(PREMISAS!G6*0.3)+TRUNC(PREMISAS!G6*0.7))))&gt;COUNTA(A5:A12),G6+1,G6)</f>
        <v>564</v>
      </c>
      <c r="I6" s="1">
        <f aca="true" t="shared" si="3" ref="I6:I12">ROUNDDOWN(J6,0.5)</f>
        <v>10</v>
      </c>
      <c r="J6" s="1">
        <f t="shared" si="1"/>
        <v>10.846153846153847</v>
      </c>
      <c r="K6" s="1">
        <f aca="true" t="shared" si="4" ref="K6:K13">J6-I6</f>
        <v>0.8461538461538467</v>
      </c>
      <c r="L6" s="55">
        <f t="shared" si="2"/>
        <v>44.00000000000003</v>
      </c>
    </row>
    <row r="7" spans="1:12" ht="27.75" customHeight="1">
      <c r="A7" s="16" t="s">
        <v>41</v>
      </c>
      <c r="B7" s="3">
        <f>TRUNC(TRUNC((PREMISAS!G6)*0.3)/COUNTA(A5:A12))</f>
        <v>70</v>
      </c>
      <c r="C7" s="10">
        <f>TRUNC((PREMISAS!G6)*0.3)/COUNTA(A5:A12)-TRUNC(TRUNC((PREMISAS!G6)*0.3)/COUNTA(A5:A12))</f>
        <v>0.125</v>
      </c>
      <c r="D7" s="10">
        <f>PREMISAS!C17</f>
        <v>10.3882568608871</v>
      </c>
      <c r="E7" s="3">
        <f>TRUNC((D7*TRUNC((PREMISAS!G6)*0.7))/100,0)</f>
        <v>136</v>
      </c>
      <c r="F7" s="12">
        <f>(((D7*TRUNC((PREMISAS!G6)*0.7))/100)-TRUNC((D7*TRUNC((PREMISAS!G6)*0.7))/100))</f>
        <v>0.08616487762100178</v>
      </c>
      <c r="G7" s="3">
        <f t="shared" si="0"/>
        <v>206</v>
      </c>
      <c r="H7" s="3">
        <f>IF((C13+F13+(PREMISAS!G6-(TRUNC(PREMISAS!G6*0.3)+TRUNC(PREMISAS!G6*0.7))))&gt;COUNTA(A5:A12),G7+1,G7)</f>
        <v>206</v>
      </c>
      <c r="I7" s="1">
        <f t="shared" si="3"/>
        <v>3</v>
      </c>
      <c r="J7" s="1">
        <f t="shared" si="1"/>
        <v>3.9615384615384617</v>
      </c>
      <c r="K7" s="1">
        <f t="shared" si="4"/>
        <v>0.9615384615384617</v>
      </c>
      <c r="L7" s="55">
        <f t="shared" si="2"/>
        <v>50.00000000000001</v>
      </c>
    </row>
    <row r="8" spans="1:12" ht="27.75" customHeight="1">
      <c r="A8" s="16" t="s">
        <v>42</v>
      </c>
      <c r="B8" s="3">
        <f>TRUNC(TRUNC((PREMISAS!G6)*0.3)/COUNTA(A5:A12))</f>
        <v>70</v>
      </c>
      <c r="C8" s="10">
        <f>TRUNC((PREMISAS!G6)*0.3)/COUNTA(A5:A12)-TRUNC(TRUNC((PREMISAS!G6)*0.3)/COUNTA(A5:A12))</f>
        <v>0.125</v>
      </c>
      <c r="D8" s="10">
        <f>PREMISAS!C18</f>
        <v>3.11606017141936</v>
      </c>
      <c r="E8" s="3">
        <f>TRUNC((D8*TRUNC((PREMISAS!G6)*0.7))/100,0)</f>
        <v>40</v>
      </c>
      <c r="F8" s="12">
        <f>(((D8*TRUNC((PREMISAS!G6)*0.7))/100)-TRUNC((D8*TRUNC((PREMISAS!G6)*0.7))/100))</f>
        <v>0.8203882455936196</v>
      </c>
      <c r="G8" s="3">
        <f t="shared" si="0"/>
        <v>110</v>
      </c>
      <c r="H8" s="3">
        <f>IF((C13+F13+(PREMISAS!G6-(TRUNC(PREMISAS!G6*0.3)+TRUNC(PREMISAS!G6*0.7))))&gt;COUNTA(A5:A12),G8+1,G8)</f>
        <v>110</v>
      </c>
      <c r="I8" s="1">
        <f t="shared" si="3"/>
        <v>2</v>
      </c>
      <c r="J8" s="1">
        <f t="shared" si="1"/>
        <v>2.1153846153846154</v>
      </c>
      <c r="K8" s="1">
        <f t="shared" si="4"/>
        <v>0.11538461538461542</v>
      </c>
      <c r="L8" s="55">
        <f t="shared" si="2"/>
        <v>6.000000000000002</v>
      </c>
    </row>
    <row r="9" spans="1:12" ht="27.75" customHeight="1">
      <c r="A9" s="16" t="s">
        <v>43</v>
      </c>
      <c r="B9" s="3">
        <f>TRUNC(TRUNC((PREMISAS!G6)*0.3)/COUNTA(A5:A12))</f>
        <v>70</v>
      </c>
      <c r="C9" s="10">
        <f>TRUNC((PREMISAS!G6)*0.3)/COUNTA(A5:A12)-TRUNC(TRUNC((PREMISAS!G6)*0.3)/COUNTA(A5:A12))</f>
        <v>0.125</v>
      </c>
      <c r="D9" s="10">
        <f>PREMISAS!C19</f>
        <v>1.03996367450827</v>
      </c>
      <c r="E9" s="3">
        <f>TRUNC((D9*TRUNC((PREMISAS!G6)*0.7))/100,0)</f>
        <v>13</v>
      </c>
      <c r="F9" s="12">
        <f>(((D9*TRUNC((PREMISAS!G6)*0.7))/100)-TRUNC((D9*TRUNC((PREMISAS!G6)*0.7))/100))</f>
        <v>0.6235241360583377</v>
      </c>
      <c r="G9" s="3">
        <f t="shared" si="0"/>
        <v>83</v>
      </c>
      <c r="H9" s="3">
        <f>IF((C13+F13+(PREMISAS!G6-(TRUNC(PREMISAS!G6*0.3)+TRUNC(PREMISAS!G6*0.7))))&gt;COUNTA(A5:A12),G9+1,G9)</f>
        <v>83</v>
      </c>
      <c r="I9" s="1">
        <f t="shared" si="3"/>
        <v>1</v>
      </c>
      <c r="J9" s="1">
        <f t="shared" si="1"/>
        <v>1.5961538461538463</v>
      </c>
      <c r="K9" s="1">
        <f t="shared" si="4"/>
        <v>0.5961538461538463</v>
      </c>
      <c r="L9" s="55">
        <f t="shared" si="2"/>
        <v>31.000000000000007</v>
      </c>
    </row>
    <row r="10" spans="1:12" ht="27.75" customHeight="1">
      <c r="A10" s="16" t="s">
        <v>44</v>
      </c>
      <c r="B10" s="3">
        <f>TRUNC(TRUNC((PREMISAS!G6)*0.3)/COUNTA(A5:A12))</f>
        <v>70</v>
      </c>
      <c r="C10" s="10">
        <f>TRUNC((PREMISAS!G6)*0.3)/COUNTA(A5:A12)-TRUNC(TRUNC((PREMISAS!G6)*0.3)/COUNTA(A5:A12))</f>
        <v>0.125</v>
      </c>
      <c r="D10" s="10">
        <f>PREMISAS!C20</f>
        <v>1.33989685994067</v>
      </c>
      <c r="E10" s="3">
        <f>TRUNC((D10*TRUNC((PREMISAS!G6)*0.7))/100,0)</f>
        <v>17</v>
      </c>
      <c r="F10" s="12">
        <f>(((D10*TRUNC((PREMISAS!G6)*0.7))/100)-TRUNC((D10*TRUNC((PREMISAS!G6)*0.7))/100))</f>
        <v>0.5526488652227783</v>
      </c>
      <c r="G10" s="3">
        <f t="shared" si="0"/>
        <v>87</v>
      </c>
      <c r="H10" s="3">
        <f>IF((C13+F13+(PREMISAS!G6-(TRUNC(PREMISAS!G6*0.3)+TRUNC(PREMISAS!G6*0.7))))&gt;COUNTA(A5:A12),G10+1,G10)</f>
        <v>87</v>
      </c>
      <c r="I10" s="1">
        <f t="shared" si="3"/>
        <v>1</v>
      </c>
      <c r="J10" s="1">
        <f t="shared" si="1"/>
        <v>1.6730769230769231</v>
      </c>
      <c r="K10" s="1">
        <f t="shared" si="4"/>
        <v>0.6730769230769231</v>
      </c>
      <c r="L10" s="55">
        <f t="shared" si="2"/>
        <v>35</v>
      </c>
    </row>
    <row r="11" spans="1:12" ht="27.75" customHeight="1">
      <c r="A11" s="16" t="s">
        <v>45</v>
      </c>
      <c r="B11" s="3">
        <f>TRUNC(TRUNC((PREMISAS!G6)*0.3)/COUNTA(A5:A12))</f>
        <v>70</v>
      </c>
      <c r="C11" s="10">
        <f>TRUNC((PREMISAS!G6)*0.3)/COUNTA(A5:A12)-TRUNC(TRUNC((PREMISAS!G6)*0.3)/COUNTA(A5:A12))</f>
        <v>0.125</v>
      </c>
      <c r="D11" s="10">
        <f>PREMISAS!C21</f>
        <v>5.02573994598499</v>
      </c>
      <c r="E11" s="3">
        <f>TRUNC((D11*TRUNC((PREMISAS!G6)*0.7))/100,0)</f>
        <v>65</v>
      </c>
      <c r="F11" s="12">
        <f>(((D11*TRUNC((PREMISAS!G6)*0.7))/100)-TRUNC((D11*TRUNC((PREMISAS!G6)*0.7))/100))</f>
        <v>0.8371932924033558</v>
      </c>
      <c r="G11" s="3">
        <f t="shared" si="0"/>
        <v>135</v>
      </c>
      <c r="H11" s="3">
        <f>IF((C13+F13+(PREMISAS!G6-(TRUNC(PREMISAS!G6*0.3)+TRUNC(PREMISAS!G6*0.7))))&gt;COUNTA(A5:A12),G11+1,G11)</f>
        <v>135</v>
      </c>
      <c r="I11" s="1">
        <f t="shared" si="3"/>
        <v>2</v>
      </c>
      <c r="J11" s="1">
        <f t="shared" si="1"/>
        <v>2.5961538461538463</v>
      </c>
      <c r="K11" s="1">
        <f t="shared" si="4"/>
        <v>0.5961538461538463</v>
      </c>
      <c r="L11" s="55">
        <f t="shared" si="2"/>
        <v>31.000000000000007</v>
      </c>
    </row>
    <row r="12" spans="1:12" ht="27.75" customHeight="1">
      <c r="A12" s="16" t="s">
        <v>46</v>
      </c>
      <c r="B12" s="3">
        <f>TRUNC(TRUNC((PREMISAS!G6)*0.3)/COUNTA(A5:A12))</f>
        <v>70</v>
      </c>
      <c r="C12" s="10">
        <f>TRUNC((PREMISAS!G6)*0.3)/COUNTA(A5:A12)-TRUNC(TRUNC((PREMISAS!G6)*0.3)/COUNTA(A5:A12))</f>
        <v>0.125</v>
      </c>
      <c r="D12" s="10">
        <f>PREMISAS!C22</f>
        <v>0</v>
      </c>
      <c r="E12" s="3">
        <f>TRUNC((D12*TRUNC((PREMISAS!G6)*0.7))/100,0)</f>
        <v>0</v>
      </c>
      <c r="F12" s="12">
        <f>(((D12*TRUNC((PREMISAS!G6)*0.7))/100)-TRUNC((D12*TRUNC((PREMISAS!G6)*0.7))/100))</f>
        <v>0</v>
      </c>
      <c r="G12" s="3">
        <f t="shared" si="0"/>
        <v>70</v>
      </c>
      <c r="H12" s="3">
        <f>IF((C13+F13+(PREMISAS!G6-(TRUNC(PREMISAS!G6*0.3)+TRUNC(PREMISAS!G6*0.7))))&gt;COUNTA(A5:A12),G12+1,G12)</f>
        <v>70</v>
      </c>
      <c r="I12" s="1">
        <f t="shared" si="3"/>
        <v>1</v>
      </c>
      <c r="J12" s="1">
        <f t="shared" si="1"/>
        <v>1.3461538461538463</v>
      </c>
      <c r="K12" s="1">
        <f t="shared" si="4"/>
        <v>0.34615384615384626</v>
      </c>
      <c r="L12" s="55">
        <f t="shared" si="2"/>
        <v>18.000000000000007</v>
      </c>
    </row>
    <row r="13" spans="1:12" ht="23.25" customHeight="1">
      <c r="A13" s="13" t="s">
        <v>12</v>
      </c>
      <c r="B13" s="15">
        <f aca="true" t="shared" si="5" ref="B13:I13">SUM(B5:B12)</f>
        <v>560</v>
      </c>
      <c r="C13" s="18">
        <f t="shared" si="5"/>
        <v>1</v>
      </c>
      <c r="D13" s="18">
        <f t="shared" si="5"/>
        <v>99.99999999999999</v>
      </c>
      <c r="E13" s="15">
        <f t="shared" si="5"/>
        <v>1306</v>
      </c>
      <c r="F13" s="14">
        <f t="shared" si="5"/>
        <v>3.9999999999998597</v>
      </c>
      <c r="G13" s="15">
        <f t="shared" si="5"/>
        <v>1866</v>
      </c>
      <c r="H13" s="15">
        <f t="shared" si="5"/>
        <v>1866</v>
      </c>
      <c r="I13" s="1">
        <f t="shared" si="5"/>
        <v>31</v>
      </c>
      <c r="J13" s="1">
        <f>SUM(J5:J12)</f>
        <v>35.88461538461539</v>
      </c>
      <c r="K13" s="1">
        <f t="shared" si="4"/>
        <v>4.884615384615387</v>
      </c>
      <c r="L13" s="1">
        <f>SUM(L5:L12)</f>
        <v>254.00000000000003</v>
      </c>
    </row>
    <row r="15" spans="1:89" ht="22.5" customHeight="1">
      <c r="A15" s="155"/>
      <c r="B15" s="155"/>
      <c r="C15" s="1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BR15" s="1">
        <v>1</v>
      </c>
      <c r="BS15" s="1">
        <v>2</v>
      </c>
      <c r="BT15" s="1">
        <v>3</v>
      </c>
      <c r="BU15" s="1">
        <v>4</v>
      </c>
      <c r="BV15" s="1">
        <v>5</v>
      </c>
      <c r="BW15" s="1">
        <v>6</v>
      </c>
      <c r="BX15" s="1">
        <v>7</v>
      </c>
      <c r="BY15" s="1">
        <v>8</v>
      </c>
      <c r="BZ15" s="1">
        <v>9</v>
      </c>
      <c r="CA15" s="1">
        <v>10</v>
      </c>
      <c r="CB15" s="1">
        <v>11</v>
      </c>
      <c r="CC15" s="1">
        <v>12</v>
      </c>
      <c r="CD15" s="1">
        <v>13</v>
      </c>
      <c r="CE15" s="1">
        <v>14</v>
      </c>
      <c r="CF15" s="1">
        <v>15</v>
      </c>
      <c r="CG15" s="1">
        <v>16</v>
      </c>
      <c r="CH15" s="1">
        <v>17</v>
      </c>
      <c r="CI15" s="1">
        <v>18</v>
      </c>
      <c r="CJ15" s="1">
        <v>19</v>
      </c>
      <c r="CK15" s="1">
        <v>20</v>
      </c>
    </row>
    <row r="16" spans="9:46" ht="12.75">
      <c r="I16" s="1">
        <f>I13*52</f>
        <v>1612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0:89" ht="12.75">
      <c r="J17" s="1">
        <f>I16+L13</f>
        <v>1866</v>
      </c>
      <c r="Z17" s="160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28"/>
      <c r="AV17" s="28"/>
      <c r="AW17" s="28"/>
      <c r="AX17" s="28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159"/>
      <c r="BR17" s="37" t="s">
        <v>0</v>
      </c>
      <c r="BS17" s="41" t="s">
        <v>31</v>
      </c>
      <c r="BT17" s="29" t="s">
        <v>0</v>
      </c>
      <c r="BU17" s="39" t="s">
        <v>32</v>
      </c>
      <c r="BV17" s="38" t="s">
        <v>0</v>
      </c>
      <c r="BW17" s="41" t="s">
        <v>31</v>
      </c>
      <c r="BX17" s="28" t="s">
        <v>65</v>
      </c>
      <c r="BY17" s="38" t="s">
        <v>0</v>
      </c>
      <c r="BZ17" s="41" t="s">
        <v>31</v>
      </c>
      <c r="CA17" s="47" t="s">
        <v>11</v>
      </c>
      <c r="CB17" s="38" t="s">
        <v>0</v>
      </c>
      <c r="CC17" s="41" t="s">
        <v>31</v>
      </c>
      <c r="CD17" s="39" t="s">
        <v>32</v>
      </c>
      <c r="CE17" s="38" t="s">
        <v>0</v>
      </c>
      <c r="CF17" s="41" t="s">
        <v>31</v>
      </c>
      <c r="CG17" s="30" t="s">
        <v>60</v>
      </c>
      <c r="CH17" s="38" t="s">
        <v>0</v>
      </c>
      <c r="CI17" s="41" t="s">
        <v>31</v>
      </c>
      <c r="CJ17" s="45" t="s">
        <v>34</v>
      </c>
      <c r="CK17" s="41" t="s">
        <v>31</v>
      </c>
    </row>
    <row r="18" spans="26:89" ht="12.75">
      <c r="Z18" s="160"/>
      <c r="AA18" s="35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28"/>
      <c r="AV18" s="28"/>
      <c r="AW18" s="28"/>
      <c r="AX18" s="28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159"/>
      <c r="BR18" s="42" t="s">
        <v>31</v>
      </c>
      <c r="BS18" s="45" t="s">
        <v>34</v>
      </c>
      <c r="BT18" s="39" t="s">
        <v>32</v>
      </c>
      <c r="BU18" s="38" t="s">
        <v>0</v>
      </c>
      <c r="BV18" s="41" t="s">
        <v>31</v>
      </c>
      <c r="BW18" s="28" t="s">
        <v>65</v>
      </c>
      <c r="BX18" s="38" t="s">
        <v>0</v>
      </c>
      <c r="BY18" s="41" t="s">
        <v>31</v>
      </c>
      <c r="BZ18" s="47" t="s">
        <v>11</v>
      </c>
      <c r="CA18" s="38" t="s">
        <v>0</v>
      </c>
      <c r="CB18" s="41" t="s">
        <v>31</v>
      </c>
      <c r="CC18" s="39" t="s">
        <v>32</v>
      </c>
      <c r="CD18" s="38" t="s">
        <v>0</v>
      </c>
      <c r="CE18" s="41" t="s">
        <v>31</v>
      </c>
      <c r="CF18" s="30" t="s">
        <v>60</v>
      </c>
      <c r="CG18" s="38" t="s">
        <v>0</v>
      </c>
      <c r="CH18" s="41" t="s">
        <v>31</v>
      </c>
      <c r="CI18" s="43" t="s">
        <v>33</v>
      </c>
      <c r="CJ18" s="39" t="s">
        <v>32</v>
      </c>
      <c r="CK18" s="38" t="s">
        <v>0</v>
      </c>
    </row>
    <row r="19" spans="26:89" ht="12.75">
      <c r="Z19" s="160"/>
      <c r="AA19" s="58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28"/>
      <c r="AV19" s="28"/>
      <c r="AW19" s="28"/>
      <c r="AX19" s="28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159"/>
      <c r="BR19" s="32" t="s">
        <v>61</v>
      </c>
      <c r="BS19" s="39" t="s">
        <v>32</v>
      </c>
      <c r="BT19" s="38" t="s">
        <v>0</v>
      </c>
      <c r="BU19" s="41" t="s">
        <v>31</v>
      </c>
      <c r="BV19" s="28" t="s">
        <v>65</v>
      </c>
      <c r="BW19" s="38" t="s">
        <v>0</v>
      </c>
      <c r="BX19" s="41" t="s">
        <v>31</v>
      </c>
      <c r="BY19" s="47" t="s">
        <v>11</v>
      </c>
      <c r="BZ19" s="38" t="s">
        <v>0</v>
      </c>
      <c r="CA19" s="41" t="s">
        <v>31</v>
      </c>
      <c r="CB19" s="39" t="s">
        <v>32</v>
      </c>
      <c r="CC19" s="38" t="s">
        <v>0</v>
      </c>
      <c r="CD19" s="41" t="s">
        <v>31</v>
      </c>
      <c r="CE19" s="30" t="s">
        <v>60</v>
      </c>
      <c r="CF19" s="38" t="s">
        <v>0</v>
      </c>
      <c r="CG19" s="41" t="s">
        <v>31</v>
      </c>
      <c r="CH19" s="45" t="s">
        <v>34</v>
      </c>
      <c r="CI19" s="39" t="s">
        <v>32</v>
      </c>
      <c r="CJ19" s="38" t="s">
        <v>0</v>
      </c>
      <c r="CK19" s="41" t="s">
        <v>31</v>
      </c>
    </row>
    <row r="20" spans="26:89" ht="12.75">
      <c r="Z20" s="160"/>
      <c r="AA20" s="56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28"/>
      <c r="AV20" s="28"/>
      <c r="AW20" s="28"/>
      <c r="AX20" s="28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159"/>
      <c r="BR20" s="40" t="s">
        <v>32</v>
      </c>
      <c r="BS20" s="38" t="s">
        <v>0</v>
      </c>
      <c r="BT20" s="41" t="s">
        <v>31</v>
      </c>
      <c r="BU20" s="28" t="s">
        <v>65</v>
      </c>
      <c r="BV20" s="38" t="s">
        <v>0</v>
      </c>
      <c r="BW20" s="41" t="s">
        <v>31</v>
      </c>
      <c r="BX20" s="47" t="s">
        <v>11</v>
      </c>
      <c r="BY20" s="38" t="s">
        <v>0</v>
      </c>
      <c r="BZ20" s="41" t="s">
        <v>31</v>
      </c>
      <c r="CA20" s="39" t="s">
        <v>32</v>
      </c>
      <c r="CB20" s="38" t="s">
        <v>0</v>
      </c>
      <c r="CC20" s="41" t="s">
        <v>31</v>
      </c>
      <c r="CD20" s="30" t="s">
        <v>60</v>
      </c>
      <c r="CE20" s="38" t="s">
        <v>0</v>
      </c>
      <c r="CF20" s="41" t="s">
        <v>31</v>
      </c>
      <c r="CG20" s="43" t="s">
        <v>33</v>
      </c>
      <c r="CH20" s="39" t="s">
        <v>32</v>
      </c>
      <c r="CI20" s="38" t="s">
        <v>0</v>
      </c>
      <c r="CJ20" s="41" t="s">
        <v>31</v>
      </c>
      <c r="CK20" s="30" t="s">
        <v>60</v>
      </c>
    </row>
    <row r="21" spans="26:89" ht="12.75">
      <c r="Z21" s="160"/>
      <c r="AA21" s="56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28"/>
      <c r="AV21" s="28"/>
      <c r="AW21" s="28"/>
      <c r="AX21" s="28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159"/>
      <c r="BR21" s="37" t="s">
        <v>0</v>
      </c>
      <c r="BS21" s="41" t="s">
        <v>31</v>
      </c>
      <c r="BT21" s="28" t="s">
        <v>65</v>
      </c>
      <c r="BU21" s="38" t="s">
        <v>0</v>
      </c>
      <c r="BV21" s="41" t="s">
        <v>31</v>
      </c>
      <c r="BW21" s="47" t="s">
        <v>11</v>
      </c>
      <c r="BX21" s="38" t="s">
        <v>0</v>
      </c>
      <c r="BY21" s="41" t="s">
        <v>31</v>
      </c>
      <c r="BZ21" s="39" t="s">
        <v>32</v>
      </c>
      <c r="CA21" s="38" t="s">
        <v>0</v>
      </c>
      <c r="CB21" s="41" t="s">
        <v>31</v>
      </c>
      <c r="CC21" s="30" t="s">
        <v>60</v>
      </c>
      <c r="CD21" s="38" t="s">
        <v>0</v>
      </c>
      <c r="CE21" s="41" t="s">
        <v>31</v>
      </c>
      <c r="CF21" s="45" t="s">
        <v>34</v>
      </c>
      <c r="CG21" s="39" t="s">
        <v>32</v>
      </c>
      <c r="CH21" s="38" t="s">
        <v>0</v>
      </c>
      <c r="CI21" s="41" t="s">
        <v>31</v>
      </c>
      <c r="CJ21" s="29" t="s">
        <v>0</v>
      </c>
      <c r="CK21" s="32" t="s">
        <v>61</v>
      </c>
    </row>
    <row r="22" spans="26:89" ht="12.75">
      <c r="Z22" s="160"/>
      <c r="AA22" s="35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28"/>
      <c r="AV22" s="28"/>
      <c r="AW22" s="28"/>
      <c r="AX22" s="28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159"/>
      <c r="BR22" s="42" t="s">
        <v>31</v>
      </c>
      <c r="BS22" s="28" t="s">
        <v>65</v>
      </c>
      <c r="BT22" s="38" t="s">
        <v>0</v>
      </c>
      <c r="BU22" s="41" t="s">
        <v>31</v>
      </c>
      <c r="BV22" s="47" t="s">
        <v>11</v>
      </c>
      <c r="BW22" s="38" t="s">
        <v>0</v>
      </c>
      <c r="BX22" s="41" t="s">
        <v>31</v>
      </c>
      <c r="BY22" s="39" t="s">
        <v>32</v>
      </c>
      <c r="BZ22" s="38" t="s">
        <v>0</v>
      </c>
      <c r="CA22" s="41" t="s">
        <v>31</v>
      </c>
      <c r="CB22" s="30" t="s">
        <v>60</v>
      </c>
      <c r="CC22" s="38" t="s">
        <v>0</v>
      </c>
      <c r="CD22" s="41" t="s">
        <v>31</v>
      </c>
      <c r="CE22" s="43" t="s">
        <v>33</v>
      </c>
      <c r="CF22" s="39" t="s">
        <v>32</v>
      </c>
      <c r="CG22" s="38" t="s">
        <v>0</v>
      </c>
      <c r="CH22" s="41" t="s">
        <v>31</v>
      </c>
      <c r="CI22" s="28" t="s">
        <v>65</v>
      </c>
      <c r="CJ22" s="32" t="s">
        <v>61</v>
      </c>
      <c r="CK22" s="38" t="s">
        <v>0</v>
      </c>
    </row>
    <row r="23" spans="26:89" ht="12.75">
      <c r="Z23" s="160"/>
      <c r="AA23" s="55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28"/>
      <c r="AV23" s="28"/>
      <c r="AW23" s="28"/>
      <c r="AX23" s="28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59"/>
      <c r="BR23" s="1" t="s">
        <v>65</v>
      </c>
      <c r="BS23" s="38" t="s">
        <v>0</v>
      </c>
      <c r="BT23" s="41" t="s">
        <v>31</v>
      </c>
      <c r="BU23" s="47" t="s">
        <v>11</v>
      </c>
      <c r="BV23" s="38" t="s">
        <v>0</v>
      </c>
      <c r="BW23" s="41" t="s">
        <v>31</v>
      </c>
      <c r="BX23" s="39" t="s">
        <v>32</v>
      </c>
      <c r="BY23" s="38" t="s">
        <v>0</v>
      </c>
      <c r="BZ23" s="41" t="s">
        <v>31</v>
      </c>
      <c r="CA23" s="30" t="s">
        <v>60</v>
      </c>
      <c r="CB23" s="38" t="s">
        <v>0</v>
      </c>
      <c r="CC23" s="41" t="s">
        <v>31</v>
      </c>
      <c r="CD23" s="45" t="s">
        <v>34</v>
      </c>
      <c r="CE23" s="39" t="s">
        <v>32</v>
      </c>
      <c r="CF23" s="38" t="s">
        <v>0</v>
      </c>
      <c r="CG23" s="41" t="s">
        <v>31</v>
      </c>
      <c r="CH23" s="29" t="s">
        <v>0</v>
      </c>
      <c r="CI23" s="32" t="s">
        <v>61</v>
      </c>
      <c r="CJ23" s="38" t="s">
        <v>0</v>
      </c>
      <c r="CK23" s="41" t="s">
        <v>31</v>
      </c>
    </row>
    <row r="24" spans="26:89" ht="12.75">
      <c r="Z24" s="160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28"/>
      <c r="AV24" s="28"/>
      <c r="AW24" s="28"/>
      <c r="AX24" s="28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159"/>
      <c r="BR24" s="37" t="s">
        <v>0</v>
      </c>
      <c r="BS24" s="41" t="s">
        <v>31</v>
      </c>
      <c r="BT24" s="47" t="s">
        <v>11</v>
      </c>
      <c r="BU24" s="38" t="s">
        <v>0</v>
      </c>
      <c r="BV24" s="41" t="s">
        <v>31</v>
      </c>
      <c r="BW24" s="39" t="s">
        <v>32</v>
      </c>
      <c r="BX24" s="38" t="s">
        <v>0</v>
      </c>
      <c r="BY24" s="41" t="s">
        <v>31</v>
      </c>
      <c r="BZ24" s="30" t="s">
        <v>60</v>
      </c>
      <c r="CA24" s="38" t="s">
        <v>0</v>
      </c>
      <c r="CB24" s="41" t="s">
        <v>31</v>
      </c>
      <c r="CC24" s="43" t="s">
        <v>33</v>
      </c>
      <c r="CD24" s="39" t="s">
        <v>32</v>
      </c>
      <c r="CE24" s="38" t="s">
        <v>0</v>
      </c>
      <c r="CF24" s="41" t="s">
        <v>31</v>
      </c>
      <c r="CG24" s="30" t="s">
        <v>60</v>
      </c>
      <c r="CH24" s="32" t="s">
        <v>61</v>
      </c>
      <c r="CI24" s="38" t="s">
        <v>0</v>
      </c>
      <c r="CJ24" s="41" t="s">
        <v>31</v>
      </c>
      <c r="CK24" s="43" t="s">
        <v>33</v>
      </c>
    </row>
    <row r="25" spans="26:89" ht="12.75">
      <c r="Z25" s="160"/>
      <c r="AA25" s="35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28"/>
      <c r="AV25" s="28"/>
      <c r="AW25" s="28"/>
      <c r="AX25" s="28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159"/>
      <c r="BR25" s="42" t="s">
        <v>31</v>
      </c>
      <c r="BS25" s="32" t="s">
        <v>61</v>
      </c>
      <c r="BT25" s="38" t="s">
        <v>0</v>
      </c>
      <c r="BU25" s="41" t="s">
        <v>31</v>
      </c>
      <c r="BV25" s="39" t="s">
        <v>32</v>
      </c>
      <c r="BW25" s="38" t="s">
        <v>0</v>
      </c>
      <c r="BX25" s="41" t="s">
        <v>31</v>
      </c>
      <c r="BY25" s="30" t="s">
        <v>60</v>
      </c>
      <c r="BZ25" s="38" t="s">
        <v>0</v>
      </c>
      <c r="CA25" s="41" t="s">
        <v>31</v>
      </c>
      <c r="CB25" s="45" t="s">
        <v>34</v>
      </c>
      <c r="CC25" s="39" t="s">
        <v>32</v>
      </c>
      <c r="CD25" s="38" t="s">
        <v>0</v>
      </c>
      <c r="CE25" s="41" t="s">
        <v>31</v>
      </c>
      <c r="CF25" s="29" t="s">
        <v>0</v>
      </c>
      <c r="CG25" s="32" t="s">
        <v>61</v>
      </c>
      <c r="CH25" s="38" t="s">
        <v>0</v>
      </c>
      <c r="CI25" s="41" t="s">
        <v>31</v>
      </c>
      <c r="CJ25" s="43" t="s">
        <v>33</v>
      </c>
      <c r="CK25" s="38" t="s">
        <v>0</v>
      </c>
    </row>
    <row r="26" spans="26:89" ht="12.75">
      <c r="Z26" s="160"/>
      <c r="AA26" s="33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28"/>
      <c r="AV26" s="28"/>
      <c r="AW26" s="28"/>
      <c r="AX26" s="28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59"/>
      <c r="BR26" s="47" t="s">
        <v>11</v>
      </c>
      <c r="BS26" s="38" t="s">
        <v>0</v>
      </c>
      <c r="BT26" s="41" t="s">
        <v>31</v>
      </c>
      <c r="BU26" s="39" t="s">
        <v>32</v>
      </c>
      <c r="BV26" s="38" t="s">
        <v>0</v>
      </c>
      <c r="BW26" s="41" t="s">
        <v>31</v>
      </c>
      <c r="BX26" s="30" t="s">
        <v>60</v>
      </c>
      <c r="BY26" s="38" t="s">
        <v>0</v>
      </c>
      <c r="BZ26" s="41" t="s">
        <v>31</v>
      </c>
      <c r="CA26" s="43" t="s">
        <v>33</v>
      </c>
      <c r="CB26" s="39" t="s">
        <v>32</v>
      </c>
      <c r="CC26" s="38" t="s">
        <v>0</v>
      </c>
      <c r="CD26" s="41" t="s">
        <v>31</v>
      </c>
      <c r="CE26" s="47" t="s">
        <v>11</v>
      </c>
      <c r="CF26" s="32" t="s">
        <v>61</v>
      </c>
      <c r="CG26" s="38" t="s">
        <v>0</v>
      </c>
      <c r="CH26" s="41" t="s">
        <v>31</v>
      </c>
      <c r="CI26" s="43" t="s">
        <v>33</v>
      </c>
      <c r="CJ26" s="38" t="s">
        <v>0</v>
      </c>
      <c r="CK26" s="45" t="s">
        <v>34</v>
      </c>
    </row>
    <row r="27" spans="26:89" ht="12.75">
      <c r="Z27" s="160"/>
      <c r="AA27" s="56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28"/>
      <c r="AV27" s="28"/>
      <c r="AW27" s="28"/>
      <c r="AX27" s="28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159"/>
      <c r="BR27" s="37" t="s">
        <v>0</v>
      </c>
      <c r="BS27" s="41" t="s">
        <v>31</v>
      </c>
      <c r="BT27" s="39" t="s">
        <v>32</v>
      </c>
      <c r="BU27" s="38" t="s">
        <v>0</v>
      </c>
      <c r="BV27" s="41" t="s">
        <v>31</v>
      </c>
      <c r="BW27" s="30" t="s">
        <v>60</v>
      </c>
      <c r="BX27" s="38" t="s">
        <v>0</v>
      </c>
      <c r="BY27" s="41" t="s">
        <v>31</v>
      </c>
      <c r="BZ27" s="45" t="s">
        <v>34</v>
      </c>
      <c r="CA27" s="39" t="s">
        <v>32</v>
      </c>
      <c r="CB27" s="38" t="s">
        <v>0</v>
      </c>
      <c r="CC27" s="41" t="s">
        <v>31</v>
      </c>
      <c r="CD27" s="29" t="s">
        <v>0</v>
      </c>
      <c r="CE27" s="32" t="s">
        <v>61</v>
      </c>
      <c r="CF27" s="38" t="s">
        <v>0</v>
      </c>
      <c r="CG27" s="41" t="s">
        <v>31</v>
      </c>
      <c r="CH27" s="43" t="s">
        <v>33</v>
      </c>
      <c r="CI27" s="38" t="s">
        <v>0</v>
      </c>
      <c r="CJ27" s="45" t="s">
        <v>34</v>
      </c>
      <c r="CK27" s="41" t="s">
        <v>31</v>
      </c>
    </row>
    <row r="28" spans="26:89" ht="12.75">
      <c r="Z28" s="160"/>
      <c r="AA28" s="35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28"/>
      <c r="AV28" s="28"/>
      <c r="AW28" s="28"/>
      <c r="AX28" s="28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159"/>
      <c r="BR28" s="42" t="s">
        <v>31</v>
      </c>
      <c r="BS28" s="39" t="s">
        <v>32</v>
      </c>
      <c r="BT28" s="38" t="s">
        <v>0</v>
      </c>
      <c r="BU28" s="41" t="s">
        <v>31</v>
      </c>
      <c r="BV28" s="30" t="s">
        <v>60</v>
      </c>
      <c r="BW28" s="38" t="s">
        <v>0</v>
      </c>
      <c r="BX28" s="41" t="s">
        <v>31</v>
      </c>
      <c r="BY28" s="43" t="s">
        <v>33</v>
      </c>
      <c r="BZ28" s="39" t="s">
        <v>32</v>
      </c>
      <c r="CA28" s="38" t="s">
        <v>0</v>
      </c>
      <c r="CB28" s="41" t="s">
        <v>31</v>
      </c>
      <c r="CC28" s="30" t="s">
        <v>60</v>
      </c>
      <c r="CD28" s="32" t="s">
        <v>61</v>
      </c>
      <c r="CE28" s="38" t="s">
        <v>0</v>
      </c>
      <c r="CF28" s="41" t="s">
        <v>31</v>
      </c>
      <c r="CG28" s="43" t="s">
        <v>33</v>
      </c>
      <c r="CH28" s="38" t="s">
        <v>0</v>
      </c>
      <c r="CI28" s="45" t="s">
        <v>34</v>
      </c>
      <c r="CJ28" s="41" t="s">
        <v>31</v>
      </c>
      <c r="CK28" s="38" t="s">
        <v>0</v>
      </c>
    </row>
    <row r="29" spans="26:89" ht="12.75">
      <c r="Z29" s="160"/>
      <c r="AA29" s="56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28"/>
      <c r="AV29" s="28"/>
      <c r="AW29" s="28"/>
      <c r="AX29" s="28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159"/>
      <c r="BR29" s="40" t="s">
        <v>32</v>
      </c>
      <c r="BS29" s="38" t="s">
        <v>0</v>
      </c>
      <c r="BT29" s="41" t="s">
        <v>31</v>
      </c>
      <c r="BU29" s="30" t="s">
        <v>60</v>
      </c>
      <c r="BV29" s="38" t="s">
        <v>0</v>
      </c>
      <c r="BW29" s="41" t="s">
        <v>31</v>
      </c>
      <c r="BX29" s="45" t="s">
        <v>34</v>
      </c>
      <c r="BY29" s="39" t="s">
        <v>32</v>
      </c>
      <c r="BZ29" s="38" t="s">
        <v>0</v>
      </c>
      <c r="CA29" s="41" t="s">
        <v>31</v>
      </c>
      <c r="CB29" s="29" t="s">
        <v>0</v>
      </c>
      <c r="CC29" s="32" t="s">
        <v>61</v>
      </c>
      <c r="CD29" s="38" t="s">
        <v>0</v>
      </c>
      <c r="CE29" s="41" t="s">
        <v>31</v>
      </c>
      <c r="CF29" s="43" t="s">
        <v>33</v>
      </c>
      <c r="CG29" s="38" t="s">
        <v>0</v>
      </c>
      <c r="CH29" s="45" t="s">
        <v>34</v>
      </c>
      <c r="CI29" s="41" t="s">
        <v>31</v>
      </c>
      <c r="CJ29" s="38" t="s">
        <v>0</v>
      </c>
      <c r="CK29" s="41" t="s">
        <v>31</v>
      </c>
    </row>
    <row r="30" spans="26:89" ht="12.75">
      <c r="Z30" s="160"/>
      <c r="AA30" s="56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28"/>
      <c r="AV30" s="28"/>
      <c r="AW30" s="28"/>
      <c r="AX30" s="28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159"/>
      <c r="BR30" s="37" t="s">
        <v>0</v>
      </c>
      <c r="BS30" s="41" t="s">
        <v>31</v>
      </c>
      <c r="BT30" s="30" t="s">
        <v>60</v>
      </c>
      <c r="BU30" s="38" t="s">
        <v>0</v>
      </c>
      <c r="BV30" s="41" t="s">
        <v>31</v>
      </c>
      <c r="BW30" s="43" t="s">
        <v>33</v>
      </c>
      <c r="BX30" s="39" t="s">
        <v>32</v>
      </c>
      <c r="BY30" s="38" t="s">
        <v>0</v>
      </c>
      <c r="BZ30" s="41" t="s">
        <v>31</v>
      </c>
      <c r="CA30" s="47" t="s">
        <v>11</v>
      </c>
      <c r="CB30" s="32" t="s">
        <v>61</v>
      </c>
      <c r="CC30" s="38" t="s">
        <v>0</v>
      </c>
      <c r="CD30" s="41" t="s">
        <v>31</v>
      </c>
      <c r="CE30" s="43" t="s">
        <v>33</v>
      </c>
      <c r="CF30" s="38" t="s">
        <v>0</v>
      </c>
      <c r="CG30" s="45" t="s">
        <v>34</v>
      </c>
      <c r="CH30" s="41" t="s">
        <v>31</v>
      </c>
      <c r="CI30" s="38" t="s">
        <v>0</v>
      </c>
      <c r="CJ30" s="41" t="s">
        <v>31</v>
      </c>
      <c r="CK30" s="39" t="s">
        <v>32</v>
      </c>
    </row>
    <row r="31" spans="26:89" ht="12.75">
      <c r="Z31" s="160"/>
      <c r="AA31" s="35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28"/>
      <c r="AV31" s="28"/>
      <c r="AW31" s="28"/>
      <c r="AX31" s="28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159"/>
      <c r="BR31" s="42" t="s">
        <v>31</v>
      </c>
      <c r="BS31" s="30" t="s">
        <v>60</v>
      </c>
      <c r="BT31" s="38" t="s">
        <v>0</v>
      </c>
      <c r="BU31" s="41" t="s">
        <v>31</v>
      </c>
      <c r="BV31" s="45" t="s">
        <v>34</v>
      </c>
      <c r="BW31" s="39" t="s">
        <v>32</v>
      </c>
      <c r="BX31" s="38" t="s">
        <v>0</v>
      </c>
      <c r="BY31" s="41" t="s">
        <v>31</v>
      </c>
      <c r="BZ31" s="29" t="s">
        <v>0</v>
      </c>
      <c r="CA31" s="32" t="s">
        <v>61</v>
      </c>
      <c r="CB31" s="38" t="s">
        <v>0</v>
      </c>
      <c r="CC31" s="41" t="s">
        <v>31</v>
      </c>
      <c r="CD31" s="43" t="s">
        <v>33</v>
      </c>
      <c r="CE31" s="38" t="s">
        <v>0</v>
      </c>
      <c r="CF31" s="45" t="s">
        <v>34</v>
      </c>
      <c r="CG31" s="41" t="s">
        <v>31</v>
      </c>
      <c r="CH31" s="38" t="s">
        <v>0</v>
      </c>
      <c r="CI31" s="41" t="s">
        <v>31</v>
      </c>
      <c r="CJ31" s="39" t="s">
        <v>32</v>
      </c>
      <c r="CK31" s="38" t="s">
        <v>0</v>
      </c>
    </row>
    <row r="32" spans="26:89" ht="12.75">
      <c r="Z32" s="160"/>
      <c r="AA32" s="58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28"/>
      <c r="AV32" s="28"/>
      <c r="AW32" s="28"/>
      <c r="AX32" s="28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159"/>
      <c r="BR32" s="31" t="s">
        <v>60</v>
      </c>
      <c r="BS32" s="38" t="s">
        <v>0</v>
      </c>
      <c r="BT32" s="41" t="s">
        <v>31</v>
      </c>
      <c r="BU32" s="43" t="s">
        <v>33</v>
      </c>
      <c r="BV32" s="39" t="s">
        <v>32</v>
      </c>
      <c r="BW32" s="38" t="s">
        <v>0</v>
      </c>
      <c r="BX32" s="41" t="s">
        <v>31</v>
      </c>
      <c r="BY32" s="30" t="s">
        <v>60</v>
      </c>
      <c r="BZ32" s="32" t="s">
        <v>61</v>
      </c>
      <c r="CA32" s="38" t="s">
        <v>0</v>
      </c>
      <c r="CB32" s="41" t="s">
        <v>31</v>
      </c>
      <c r="CC32" s="43" t="s">
        <v>33</v>
      </c>
      <c r="CD32" s="38" t="s">
        <v>0</v>
      </c>
      <c r="CE32" s="45" t="s">
        <v>34</v>
      </c>
      <c r="CF32" s="41" t="s">
        <v>31</v>
      </c>
      <c r="CG32" s="38" t="s">
        <v>0</v>
      </c>
      <c r="CH32" s="41" t="s">
        <v>31</v>
      </c>
      <c r="CI32" s="39" t="s">
        <v>32</v>
      </c>
      <c r="CJ32" s="38" t="s">
        <v>0</v>
      </c>
      <c r="CK32" s="41" t="s">
        <v>31</v>
      </c>
    </row>
    <row r="33" spans="26:89" ht="12.75">
      <c r="Z33" s="160"/>
      <c r="AA33" s="56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28"/>
      <c r="AV33" s="28"/>
      <c r="AW33" s="28"/>
      <c r="AX33" s="28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159"/>
      <c r="BR33" s="37" t="s">
        <v>0</v>
      </c>
      <c r="BS33" s="41" t="s">
        <v>31</v>
      </c>
      <c r="BT33" s="45" t="s">
        <v>34</v>
      </c>
      <c r="BU33" s="39" t="s">
        <v>32</v>
      </c>
      <c r="BV33" s="38" t="s">
        <v>0</v>
      </c>
      <c r="BW33" s="41" t="s">
        <v>31</v>
      </c>
      <c r="BX33" s="29" t="s">
        <v>0</v>
      </c>
      <c r="BY33" s="32" t="s">
        <v>61</v>
      </c>
      <c r="BZ33" s="38" t="s">
        <v>0</v>
      </c>
      <c r="CA33" s="41" t="s">
        <v>31</v>
      </c>
      <c r="CB33" s="43" t="s">
        <v>33</v>
      </c>
      <c r="CC33" s="38" t="s">
        <v>0</v>
      </c>
      <c r="CD33" s="45" t="s">
        <v>34</v>
      </c>
      <c r="CE33" s="41" t="s">
        <v>31</v>
      </c>
      <c r="CF33" s="38" t="s">
        <v>0</v>
      </c>
      <c r="CG33" s="41" t="s">
        <v>31</v>
      </c>
      <c r="CH33" s="39" t="s">
        <v>32</v>
      </c>
      <c r="CI33" s="38" t="s">
        <v>0</v>
      </c>
      <c r="CJ33" s="41" t="s">
        <v>31</v>
      </c>
      <c r="CK33" s="47" t="s">
        <v>11</v>
      </c>
    </row>
    <row r="34" spans="26:89" ht="12.75">
      <c r="Z34" s="160"/>
      <c r="AA34" s="35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28"/>
      <c r="AV34" s="28"/>
      <c r="AW34" s="28"/>
      <c r="AX34" s="28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159"/>
      <c r="BR34" s="42" t="s">
        <v>31</v>
      </c>
      <c r="BS34" s="28" t="s">
        <v>65</v>
      </c>
      <c r="BT34" s="39" t="s">
        <v>32</v>
      </c>
      <c r="BU34" s="38" t="s">
        <v>0</v>
      </c>
      <c r="BV34" s="41" t="s">
        <v>31</v>
      </c>
      <c r="BW34" s="47" t="s">
        <v>11</v>
      </c>
      <c r="BX34" s="32" t="s">
        <v>61</v>
      </c>
      <c r="BY34" s="38" t="s">
        <v>0</v>
      </c>
      <c r="BZ34" s="41" t="s">
        <v>31</v>
      </c>
      <c r="CA34" s="43" t="s">
        <v>33</v>
      </c>
      <c r="CB34" s="38" t="s">
        <v>0</v>
      </c>
      <c r="CC34" s="45" t="s">
        <v>34</v>
      </c>
      <c r="CD34" s="41" t="s">
        <v>31</v>
      </c>
      <c r="CE34" s="38" t="s">
        <v>0</v>
      </c>
      <c r="CF34" s="41" t="s">
        <v>31</v>
      </c>
      <c r="CG34" s="39" t="s">
        <v>32</v>
      </c>
      <c r="CH34" s="38" t="s">
        <v>0</v>
      </c>
      <c r="CI34" s="41" t="s">
        <v>31</v>
      </c>
      <c r="CJ34" s="32" t="s">
        <v>61</v>
      </c>
      <c r="CK34" s="29" t="s">
        <v>0</v>
      </c>
    </row>
    <row r="35" spans="26:89" ht="12.75">
      <c r="Z35" s="160"/>
      <c r="AA35" s="58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28"/>
      <c r="AV35" s="28"/>
      <c r="AW35" s="28"/>
      <c r="AX35" s="28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159"/>
      <c r="BR35" s="47" t="s">
        <v>11</v>
      </c>
      <c r="BS35" s="39" t="s">
        <v>32</v>
      </c>
      <c r="BT35" s="38" t="s">
        <v>0</v>
      </c>
      <c r="BU35" s="41" t="s">
        <v>31</v>
      </c>
      <c r="BV35" s="29" t="s">
        <v>0</v>
      </c>
      <c r="BW35" s="32" t="s">
        <v>61</v>
      </c>
      <c r="BX35" s="38" t="s">
        <v>0</v>
      </c>
      <c r="BY35" s="41" t="s">
        <v>31</v>
      </c>
      <c r="BZ35" s="43" t="s">
        <v>33</v>
      </c>
      <c r="CA35" s="38" t="s">
        <v>0</v>
      </c>
      <c r="CB35" s="45" t="s">
        <v>34</v>
      </c>
      <c r="CC35" s="41" t="s">
        <v>31</v>
      </c>
      <c r="CD35" s="38" t="s">
        <v>0</v>
      </c>
      <c r="CE35" s="41" t="s">
        <v>31</v>
      </c>
      <c r="CF35" s="39" t="s">
        <v>32</v>
      </c>
      <c r="CG35" s="38" t="s">
        <v>0</v>
      </c>
      <c r="CH35" s="41" t="s">
        <v>31</v>
      </c>
      <c r="CI35" s="43" t="s">
        <v>33</v>
      </c>
      <c r="CJ35" s="29" t="s">
        <v>0</v>
      </c>
      <c r="CK35" s="41" t="s">
        <v>31</v>
      </c>
    </row>
    <row r="36" spans="26:89" ht="12.75">
      <c r="Z36" s="160"/>
      <c r="AA36" s="56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28"/>
      <c r="AV36" s="28"/>
      <c r="AW36" s="28"/>
      <c r="AX36" s="28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159"/>
      <c r="BR36" s="40" t="s">
        <v>32</v>
      </c>
      <c r="BS36" s="38" t="s">
        <v>0</v>
      </c>
      <c r="BT36" s="41" t="s">
        <v>31</v>
      </c>
      <c r="BU36" s="30" t="s">
        <v>60</v>
      </c>
      <c r="BV36" s="32" t="s">
        <v>61</v>
      </c>
      <c r="BW36" s="38" t="s">
        <v>0</v>
      </c>
      <c r="BX36" s="41" t="s">
        <v>31</v>
      </c>
      <c r="BY36" s="43" t="s">
        <v>33</v>
      </c>
      <c r="BZ36" s="38" t="s">
        <v>0</v>
      </c>
      <c r="CA36" s="45" t="s">
        <v>34</v>
      </c>
      <c r="CB36" s="41" t="s">
        <v>31</v>
      </c>
      <c r="CC36" s="38" t="s">
        <v>0</v>
      </c>
      <c r="CD36" s="41" t="s">
        <v>31</v>
      </c>
      <c r="CE36" s="39" t="s">
        <v>32</v>
      </c>
      <c r="CF36" s="38" t="s">
        <v>0</v>
      </c>
      <c r="CG36" s="41" t="s">
        <v>31</v>
      </c>
      <c r="CH36" s="28" t="s">
        <v>65</v>
      </c>
      <c r="CI36" s="29" t="s">
        <v>0</v>
      </c>
      <c r="CJ36" s="41" t="s">
        <v>31</v>
      </c>
      <c r="CK36" s="45" t="s">
        <v>34</v>
      </c>
    </row>
    <row r="37" spans="26:89" ht="12.75">
      <c r="Z37" s="160"/>
      <c r="AA37" s="56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28"/>
      <c r="AV37" s="28"/>
      <c r="AW37" s="28"/>
      <c r="AX37" s="28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159"/>
      <c r="BR37" s="37" t="s">
        <v>0</v>
      </c>
      <c r="BS37" s="41" t="s">
        <v>31</v>
      </c>
      <c r="BT37" s="29" t="s">
        <v>0</v>
      </c>
      <c r="BU37" s="32" t="s">
        <v>61</v>
      </c>
      <c r="BV37" s="38" t="s">
        <v>0</v>
      </c>
      <c r="BW37" s="41" t="s">
        <v>31</v>
      </c>
      <c r="BX37" s="43" t="s">
        <v>33</v>
      </c>
      <c r="BY37" s="38" t="s">
        <v>0</v>
      </c>
      <c r="BZ37" s="45" t="s">
        <v>34</v>
      </c>
      <c r="CA37" s="41" t="s">
        <v>31</v>
      </c>
      <c r="CB37" s="38" t="s">
        <v>0</v>
      </c>
      <c r="CC37" s="41" t="s">
        <v>31</v>
      </c>
      <c r="CD37" s="39" t="s">
        <v>32</v>
      </c>
      <c r="CE37" s="38" t="s">
        <v>0</v>
      </c>
      <c r="CF37" s="41" t="s">
        <v>31</v>
      </c>
      <c r="CG37" s="30" t="s">
        <v>60</v>
      </c>
      <c r="CH37" s="29" t="s">
        <v>0</v>
      </c>
      <c r="CI37" s="41" t="s">
        <v>31</v>
      </c>
      <c r="CJ37" s="43" t="s">
        <v>33</v>
      </c>
      <c r="CK37" s="39" t="s">
        <v>32</v>
      </c>
    </row>
    <row r="38" spans="26:89" ht="12.75">
      <c r="Z38" s="160"/>
      <c r="AA38" s="35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28"/>
      <c r="AV38" s="28"/>
      <c r="AW38" s="28"/>
      <c r="AX38" s="28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Q38" s="159"/>
      <c r="BR38" s="42" t="s">
        <v>31</v>
      </c>
      <c r="BS38" s="34" t="s">
        <v>84</v>
      </c>
      <c r="BT38" s="32" t="s">
        <v>61</v>
      </c>
      <c r="BU38" s="38" t="s">
        <v>0</v>
      </c>
      <c r="BV38" s="41" t="s">
        <v>31</v>
      </c>
      <c r="BW38" s="43" t="s">
        <v>33</v>
      </c>
      <c r="BX38" s="38" t="s">
        <v>0</v>
      </c>
      <c r="BY38" s="45" t="s">
        <v>34</v>
      </c>
      <c r="BZ38" s="41" t="s">
        <v>31</v>
      </c>
      <c r="CA38" s="38" t="s">
        <v>0</v>
      </c>
      <c r="CB38" s="41" t="s">
        <v>31</v>
      </c>
      <c r="CC38" s="39" t="s">
        <v>32</v>
      </c>
      <c r="CD38" s="38" t="s">
        <v>0</v>
      </c>
      <c r="CE38" s="41" t="s">
        <v>31</v>
      </c>
      <c r="CF38" s="43" t="s">
        <v>33</v>
      </c>
      <c r="CG38" s="29" t="s">
        <v>0</v>
      </c>
      <c r="CH38" s="41" t="s">
        <v>31</v>
      </c>
      <c r="CI38" s="45" t="s">
        <v>34</v>
      </c>
      <c r="CJ38" s="39" t="s">
        <v>32</v>
      </c>
      <c r="CK38" s="38" t="s">
        <v>0</v>
      </c>
    </row>
    <row r="39" spans="26:89" ht="12.75">
      <c r="Z39" s="160"/>
      <c r="AA39" s="58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28"/>
      <c r="AV39" s="28"/>
      <c r="AW39" s="28"/>
      <c r="AX39" s="28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159"/>
      <c r="BR39" s="28" t="s">
        <v>65</v>
      </c>
      <c r="BS39" s="32" t="s">
        <v>61</v>
      </c>
      <c r="BT39" s="38" t="s">
        <v>0</v>
      </c>
      <c r="BU39" s="41" t="s">
        <v>31</v>
      </c>
      <c r="BV39" s="43" t="s">
        <v>33</v>
      </c>
      <c r="BW39" s="38" t="s">
        <v>0</v>
      </c>
      <c r="BX39" s="45" t="s">
        <v>34</v>
      </c>
      <c r="BY39" s="41" t="s">
        <v>31</v>
      </c>
      <c r="BZ39" s="38" t="s">
        <v>0</v>
      </c>
      <c r="CA39" s="41" t="s">
        <v>31</v>
      </c>
      <c r="CB39" s="39" t="s">
        <v>32</v>
      </c>
      <c r="CC39" s="38" t="s">
        <v>0</v>
      </c>
      <c r="CD39" s="41" t="s">
        <v>31</v>
      </c>
      <c r="CE39" s="34" t="s">
        <v>84</v>
      </c>
      <c r="CF39" s="29" t="s">
        <v>0</v>
      </c>
      <c r="CG39" s="41" t="s">
        <v>31</v>
      </c>
      <c r="CH39" s="34" t="s">
        <v>84</v>
      </c>
      <c r="CI39" s="39" t="s">
        <v>32</v>
      </c>
      <c r="CJ39" s="38" t="s">
        <v>0</v>
      </c>
      <c r="CK39" s="41" t="s">
        <v>31</v>
      </c>
    </row>
    <row r="40" spans="26:89" ht="12.75">
      <c r="Z40" s="160"/>
      <c r="AA40" s="58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28"/>
      <c r="AV40" s="28"/>
      <c r="AW40" s="28"/>
      <c r="AX40" s="28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159"/>
      <c r="BR40" s="33" t="s">
        <v>61</v>
      </c>
      <c r="BS40" s="38" t="s">
        <v>0</v>
      </c>
      <c r="BT40" s="41" t="s">
        <v>31</v>
      </c>
      <c r="BU40" s="43" t="s">
        <v>33</v>
      </c>
      <c r="BV40" s="38" t="s">
        <v>0</v>
      </c>
      <c r="BW40" s="45" t="s">
        <v>34</v>
      </c>
      <c r="BX40" s="41" t="s">
        <v>31</v>
      </c>
      <c r="BY40" s="38" t="s">
        <v>0</v>
      </c>
      <c r="BZ40" s="41" t="s">
        <v>31</v>
      </c>
      <c r="CA40" s="39" t="s">
        <v>32</v>
      </c>
      <c r="CB40" s="38" t="s">
        <v>0</v>
      </c>
      <c r="CC40" s="41" t="s">
        <v>31</v>
      </c>
      <c r="CD40" s="30" t="s">
        <v>60</v>
      </c>
      <c r="CE40" s="29" t="s">
        <v>0</v>
      </c>
      <c r="CF40" s="41" t="s">
        <v>31</v>
      </c>
      <c r="CG40" s="45" t="s">
        <v>34</v>
      </c>
      <c r="CH40" s="39" t="s">
        <v>32</v>
      </c>
      <c r="CI40" s="38" t="s">
        <v>0</v>
      </c>
      <c r="CJ40" s="41" t="s">
        <v>31</v>
      </c>
      <c r="CK40" s="28" t="s">
        <v>65</v>
      </c>
    </row>
    <row r="41" spans="26:89" ht="12.75">
      <c r="Z41" s="160"/>
      <c r="AA41" s="56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28"/>
      <c r="AV41" s="28"/>
      <c r="AW41" s="28"/>
      <c r="AX41" s="28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159"/>
      <c r="BR41" s="37" t="s">
        <v>0</v>
      </c>
      <c r="BS41" s="41" t="s">
        <v>31</v>
      </c>
      <c r="BT41" s="43" t="s">
        <v>33</v>
      </c>
      <c r="BU41" s="38" t="s">
        <v>0</v>
      </c>
      <c r="BV41" s="45" t="s">
        <v>34</v>
      </c>
      <c r="BW41" s="41" t="s">
        <v>31</v>
      </c>
      <c r="BX41" s="38" t="s">
        <v>0</v>
      </c>
      <c r="BY41" s="41" t="s">
        <v>31</v>
      </c>
      <c r="BZ41" s="39" t="s">
        <v>32</v>
      </c>
      <c r="CA41" s="38" t="s">
        <v>0</v>
      </c>
      <c r="CB41" s="41" t="s">
        <v>31</v>
      </c>
      <c r="CC41" s="43" t="s">
        <v>33</v>
      </c>
      <c r="CD41" s="29" t="s">
        <v>0</v>
      </c>
      <c r="CE41" s="41" t="s">
        <v>31</v>
      </c>
      <c r="CF41" s="32" t="s">
        <v>61</v>
      </c>
      <c r="CG41" s="39" t="s">
        <v>32</v>
      </c>
      <c r="CH41" s="38" t="s">
        <v>0</v>
      </c>
      <c r="CI41" s="41" t="s">
        <v>31</v>
      </c>
      <c r="CJ41" s="28" t="s">
        <v>65</v>
      </c>
      <c r="CK41" s="38" t="s">
        <v>0</v>
      </c>
    </row>
    <row r="42" spans="26:89" ht="12.75">
      <c r="Z42" s="160"/>
      <c r="AA42" s="35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28"/>
      <c r="AV42" s="28"/>
      <c r="AW42" s="28"/>
      <c r="AX42" s="28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159"/>
      <c r="BR42" s="42" t="s">
        <v>31</v>
      </c>
      <c r="BS42" s="43" t="s">
        <v>33</v>
      </c>
      <c r="BT42" s="38" t="s">
        <v>0</v>
      </c>
      <c r="BU42" s="45" t="s">
        <v>34</v>
      </c>
      <c r="BV42" s="41" t="s">
        <v>31</v>
      </c>
      <c r="BW42" s="38" t="s">
        <v>0</v>
      </c>
      <c r="BX42" s="41" t="s">
        <v>31</v>
      </c>
      <c r="BY42" s="39" t="s">
        <v>32</v>
      </c>
      <c r="BZ42" s="38" t="s">
        <v>0</v>
      </c>
      <c r="CA42" s="41" t="s">
        <v>31</v>
      </c>
      <c r="CB42" s="28" t="s">
        <v>65</v>
      </c>
      <c r="CC42" s="29" t="s">
        <v>0</v>
      </c>
      <c r="CD42" s="41" t="s">
        <v>31</v>
      </c>
      <c r="CE42" s="45" t="s">
        <v>34</v>
      </c>
      <c r="CF42" s="39" t="s">
        <v>32</v>
      </c>
      <c r="CG42" s="38" t="s">
        <v>0</v>
      </c>
      <c r="CH42" s="41" t="s">
        <v>31</v>
      </c>
      <c r="CI42" s="28" t="s">
        <v>65</v>
      </c>
      <c r="CJ42" s="38" t="s">
        <v>0</v>
      </c>
      <c r="CK42" s="41" t="s">
        <v>31</v>
      </c>
    </row>
    <row r="43" spans="26:89" ht="12.75">
      <c r="Z43" s="160"/>
      <c r="AA43" s="59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28"/>
      <c r="AV43" s="28"/>
      <c r="AW43" s="28"/>
      <c r="AX43" s="28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159"/>
      <c r="BR43" s="44" t="s">
        <v>33</v>
      </c>
      <c r="BS43" s="38" t="s">
        <v>0</v>
      </c>
      <c r="BT43" s="45" t="s">
        <v>34</v>
      </c>
      <c r="BU43" s="41" t="s">
        <v>31</v>
      </c>
      <c r="BV43" s="38" t="s">
        <v>0</v>
      </c>
      <c r="BW43" s="41" t="s">
        <v>31</v>
      </c>
      <c r="BX43" s="39" t="s">
        <v>32</v>
      </c>
      <c r="BY43" s="38" t="s">
        <v>0</v>
      </c>
      <c r="BZ43" s="41" t="s">
        <v>31</v>
      </c>
      <c r="CA43" s="30" t="s">
        <v>60</v>
      </c>
      <c r="CB43" s="29" t="s">
        <v>0</v>
      </c>
      <c r="CC43" s="41" t="s">
        <v>31</v>
      </c>
      <c r="CD43" s="43" t="s">
        <v>33</v>
      </c>
      <c r="CE43" s="39" t="s">
        <v>32</v>
      </c>
      <c r="CF43" s="38" t="s">
        <v>0</v>
      </c>
      <c r="CG43" s="41" t="s">
        <v>31</v>
      </c>
      <c r="CH43" s="28" t="s">
        <v>65</v>
      </c>
      <c r="CI43" s="38" t="s">
        <v>0</v>
      </c>
      <c r="CJ43" s="41" t="s">
        <v>31</v>
      </c>
      <c r="CK43" s="47" t="s">
        <v>11</v>
      </c>
    </row>
    <row r="44" spans="26:89" ht="12.75">
      <c r="Z44" s="160"/>
      <c r="AA44" s="5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28"/>
      <c r="AV44" s="28"/>
      <c r="AW44" s="28"/>
      <c r="AX44" s="28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159"/>
      <c r="BR44" s="37" t="s">
        <v>0</v>
      </c>
      <c r="BS44" s="45" t="s">
        <v>34</v>
      </c>
      <c r="BT44" s="41" t="s">
        <v>31</v>
      </c>
      <c r="BU44" s="38" t="s">
        <v>0</v>
      </c>
      <c r="BV44" s="41" t="s">
        <v>31</v>
      </c>
      <c r="BW44" s="39" t="s">
        <v>32</v>
      </c>
      <c r="BX44" s="38" t="s">
        <v>0</v>
      </c>
      <c r="BY44" s="41" t="s">
        <v>31</v>
      </c>
      <c r="BZ44" s="43" t="s">
        <v>33</v>
      </c>
      <c r="CA44" s="29" t="s">
        <v>0</v>
      </c>
      <c r="CB44" s="41" t="s">
        <v>31</v>
      </c>
      <c r="CC44" s="45" t="s">
        <v>34</v>
      </c>
      <c r="CD44" s="39" t="s">
        <v>32</v>
      </c>
      <c r="CE44" s="38" t="s">
        <v>0</v>
      </c>
      <c r="CF44" s="41" t="s">
        <v>31</v>
      </c>
      <c r="CG44" s="28" t="s">
        <v>65</v>
      </c>
      <c r="CH44" s="38" t="s">
        <v>0</v>
      </c>
      <c r="CI44" s="41" t="s">
        <v>31</v>
      </c>
      <c r="CJ44" s="47" t="s">
        <v>11</v>
      </c>
      <c r="CK44" s="38" t="s">
        <v>0</v>
      </c>
    </row>
    <row r="45" spans="26:89" ht="12.75">
      <c r="Z45" s="160"/>
      <c r="AA45" s="58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28"/>
      <c r="AV45" s="28"/>
      <c r="AW45" s="28"/>
      <c r="AX45" s="28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159"/>
      <c r="BR45" s="46" t="s">
        <v>34</v>
      </c>
      <c r="BS45" s="41" t="s">
        <v>31</v>
      </c>
      <c r="BT45" s="38" t="s">
        <v>0</v>
      </c>
      <c r="BU45" s="41" t="s">
        <v>31</v>
      </c>
      <c r="BV45" s="39" t="s">
        <v>32</v>
      </c>
      <c r="BW45" s="38" t="s">
        <v>0</v>
      </c>
      <c r="BX45" s="41" t="s">
        <v>31</v>
      </c>
      <c r="BY45" s="32" t="s">
        <v>61</v>
      </c>
      <c r="BZ45" s="29" t="s">
        <v>0</v>
      </c>
      <c r="CA45" s="41" t="s">
        <v>31</v>
      </c>
      <c r="CB45" s="32" t="s">
        <v>61</v>
      </c>
      <c r="CC45" s="39" t="s">
        <v>32</v>
      </c>
      <c r="CD45" s="38" t="s">
        <v>0</v>
      </c>
      <c r="CE45" s="41" t="s">
        <v>31</v>
      </c>
      <c r="CF45" s="28" t="s">
        <v>65</v>
      </c>
      <c r="CG45" s="38" t="s">
        <v>0</v>
      </c>
      <c r="CH45" s="41" t="s">
        <v>31</v>
      </c>
      <c r="CI45" s="47" t="s">
        <v>11</v>
      </c>
      <c r="CJ45" s="38" t="s">
        <v>0</v>
      </c>
      <c r="CK45" s="41" t="s">
        <v>31</v>
      </c>
    </row>
    <row r="46" spans="26:89" ht="12.75">
      <c r="Z46" s="160"/>
      <c r="AA46" s="35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28"/>
      <c r="AV46" s="28"/>
      <c r="AW46" s="28"/>
      <c r="AX46" s="28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159"/>
      <c r="BR46" s="42" t="s">
        <v>31</v>
      </c>
      <c r="BS46" s="38" t="s">
        <v>0</v>
      </c>
      <c r="BT46" s="41" t="s">
        <v>31</v>
      </c>
      <c r="BU46" s="39" t="s">
        <v>32</v>
      </c>
      <c r="BV46" s="38" t="s">
        <v>0</v>
      </c>
      <c r="BW46" s="41" t="s">
        <v>31</v>
      </c>
      <c r="BX46" s="30" t="s">
        <v>60</v>
      </c>
      <c r="BY46" s="29" t="s">
        <v>0</v>
      </c>
      <c r="BZ46" s="41" t="s">
        <v>31</v>
      </c>
      <c r="CA46" s="45" t="s">
        <v>34</v>
      </c>
      <c r="CB46" s="39" t="s">
        <v>32</v>
      </c>
      <c r="CC46" s="38" t="s">
        <v>0</v>
      </c>
      <c r="CD46" s="41" t="s">
        <v>31</v>
      </c>
      <c r="CE46" s="28" t="s">
        <v>65</v>
      </c>
      <c r="CF46" s="38" t="s">
        <v>0</v>
      </c>
      <c r="CG46" s="41" t="s">
        <v>31</v>
      </c>
      <c r="CH46" s="47" t="s">
        <v>11</v>
      </c>
      <c r="CI46" s="38" t="s">
        <v>0</v>
      </c>
      <c r="CJ46" s="41" t="s">
        <v>31</v>
      </c>
      <c r="CK46" s="39" t="s">
        <v>32</v>
      </c>
    </row>
    <row r="47" spans="26:89" ht="12.75">
      <c r="Z47" s="160"/>
      <c r="AA47" s="56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28"/>
      <c r="AV47" s="28"/>
      <c r="AW47" s="28"/>
      <c r="AX47" s="28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159"/>
      <c r="BR47" s="37" t="s">
        <v>0</v>
      </c>
      <c r="BS47" s="41" t="s">
        <v>31</v>
      </c>
      <c r="BT47" s="39" t="s">
        <v>32</v>
      </c>
      <c r="BU47" s="38" t="s">
        <v>0</v>
      </c>
      <c r="BV47" s="41" t="s">
        <v>31</v>
      </c>
      <c r="BW47" s="43" t="s">
        <v>33</v>
      </c>
      <c r="BX47" s="29" t="s">
        <v>0</v>
      </c>
      <c r="BY47" s="41" t="s">
        <v>31</v>
      </c>
      <c r="BZ47" s="28" t="s">
        <v>65</v>
      </c>
      <c r="CA47" s="39" t="s">
        <v>32</v>
      </c>
      <c r="CB47" s="38" t="s">
        <v>0</v>
      </c>
      <c r="CC47" s="41" t="s">
        <v>31</v>
      </c>
      <c r="CD47" s="28" t="s">
        <v>65</v>
      </c>
      <c r="CE47" s="38" t="s">
        <v>0</v>
      </c>
      <c r="CF47" s="41" t="s">
        <v>31</v>
      </c>
      <c r="CG47" s="47" t="s">
        <v>11</v>
      </c>
      <c r="CH47" s="38" t="s">
        <v>0</v>
      </c>
      <c r="CI47" s="41" t="s">
        <v>31</v>
      </c>
      <c r="CJ47" s="39" t="s">
        <v>32</v>
      </c>
      <c r="CK47" s="38" t="s">
        <v>0</v>
      </c>
    </row>
    <row r="48" spans="26:89" ht="12.75">
      <c r="Z48" s="160"/>
      <c r="AA48" s="35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28"/>
      <c r="AV48" s="28"/>
      <c r="AW48" s="28"/>
      <c r="AX48" s="28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159"/>
      <c r="BR48" s="42" t="s">
        <v>31</v>
      </c>
      <c r="BS48" s="39" t="s">
        <v>32</v>
      </c>
      <c r="BT48" s="38" t="s">
        <v>0</v>
      </c>
      <c r="BU48" s="41" t="s">
        <v>31</v>
      </c>
      <c r="BV48" s="34" t="s">
        <v>84</v>
      </c>
      <c r="BW48" s="29" t="s">
        <v>0</v>
      </c>
      <c r="BX48" s="41" t="s">
        <v>31</v>
      </c>
      <c r="BY48" s="45" t="s">
        <v>34</v>
      </c>
      <c r="BZ48" s="39" t="s">
        <v>32</v>
      </c>
      <c r="CA48" s="38" t="s">
        <v>0</v>
      </c>
      <c r="CB48" s="41" t="s">
        <v>31</v>
      </c>
      <c r="CC48" s="28" t="s">
        <v>65</v>
      </c>
      <c r="CD48" s="38" t="s">
        <v>0</v>
      </c>
      <c r="CE48" s="41" t="s">
        <v>31</v>
      </c>
      <c r="CF48" s="47" t="s">
        <v>11</v>
      </c>
      <c r="CG48" s="38" t="s">
        <v>0</v>
      </c>
      <c r="CH48" s="41" t="s">
        <v>31</v>
      </c>
      <c r="CI48" s="39" t="s">
        <v>32</v>
      </c>
      <c r="CJ48" s="38" t="s">
        <v>0</v>
      </c>
      <c r="CK48" s="41" t="s">
        <v>31</v>
      </c>
    </row>
    <row r="49" spans="26:89" ht="12.75">
      <c r="Z49" s="160"/>
      <c r="AA49" s="56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28"/>
      <c r="AV49" s="28"/>
      <c r="AW49" s="28"/>
      <c r="AX49" s="28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159"/>
      <c r="BR49" s="40" t="s">
        <v>32</v>
      </c>
      <c r="BS49" s="38" t="s">
        <v>0</v>
      </c>
      <c r="BT49" s="41" t="s">
        <v>31</v>
      </c>
      <c r="BU49" s="30" t="s">
        <v>60</v>
      </c>
      <c r="BV49" s="29" t="s">
        <v>0</v>
      </c>
      <c r="BW49" s="41" t="s">
        <v>31</v>
      </c>
      <c r="BX49" s="43" t="s">
        <v>33</v>
      </c>
      <c r="BY49" s="39" t="s">
        <v>32</v>
      </c>
      <c r="BZ49" s="38" t="s">
        <v>0</v>
      </c>
      <c r="CA49" s="41" t="s">
        <v>31</v>
      </c>
      <c r="CB49" s="28" t="s">
        <v>65</v>
      </c>
      <c r="CC49" s="38" t="s">
        <v>0</v>
      </c>
      <c r="CD49" s="41" t="s">
        <v>31</v>
      </c>
      <c r="CE49" s="47" t="s">
        <v>11</v>
      </c>
      <c r="CF49" s="38" t="s">
        <v>0</v>
      </c>
      <c r="CG49" s="41" t="s">
        <v>31</v>
      </c>
      <c r="CH49" s="39" t="s">
        <v>32</v>
      </c>
      <c r="CI49" s="38" t="s">
        <v>0</v>
      </c>
      <c r="CJ49" s="41" t="s">
        <v>31</v>
      </c>
      <c r="CK49" s="30" t="s">
        <v>60</v>
      </c>
    </row>
    <row r="50" spans="26:89" ht="12.75">
      <c r="Z50" s="160"/>
      <c r="AA50" s="56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28"/>
      <c r="AV50" s="28"/>
      <c r="AW50" s="28"/>
      <c r="AX50" s="28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159"/>
      <c r="BR50" s="37" t="s">
        <v>0</v>
      </c>
      <c r="BS50" s="41" t="s">
        <v>31</v>
      </c>
      <c r="BT50" s="43" t="s">
        <v>33</v>
      </c>
      <c r="BU50" s="29" t="s">
        <v>0</v>
      </c>
      <c r="BV50" s="41" t="s">
        <v>31</v>
      </c>
      <c r="BW50" s="45" t="s">
        <v>34</v>
      </c>
      <c r="BX50" s="39" t="s">
        <v>32</v>
      </c>
      <c r="BY50" s="38" t="s">
        <v>0</v>
      </c>
      <c r="BZ50" s="41" t="s">
        <v>31</v>
      </c>
      <c r="CA50" s="28" t="s">
        <v>65</v>
      </c>
      <c r="CB50" s="38" t="s">
        <v>0</v>
      </c>
      <c r="CC50" s="41" t="s">
        <v>31</v>
      </c>
      <c r="CD50" s="47" t="s">
        <v>11</v>
      </c>
      <c r="CE50" s="38" t="s">
        <v>0</v>
      </c>
      <c r="CF50" s="41" t="s">
        <v>31</v>
      </c>
      <c r="CG50" s="39" t="s">
        <v>32</v>
      </c>
      <c r="CH50" s="38" t="s">
        <v>0</v>
      </c>
      <c r="CI50" s="41" t="s">
        <v>31</v>
      </c>
      <c r="CJ50" s="30" t="s">
        <v>60</v>
      </c>
      <c r="CK50" s="38" t="s">
        <v>0</v>
      </c>
    </row>
    <row r="51" spans="26:89" ht="12.75">
      <c r="Z51" s="160"/>
      <c r="AA51" s="35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28"/>
      <c r="AV51" s="28"/>
      <c r="AW51" s="28"/>
      <c r="AX51" s="28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159"/>
      <c r="BR51" s="42" t="s">
        <v>31</v>
      </c>
      <c r="BS51" s="32" t="s">
        <v>61</v>
      </c>
      <c r="BT51" s="29" t="s">
        <v>0</v>
      </c>
      <c r="BU51" s="41" t="s">
        <v>31</v>
      </c>
      <c r="BV51" s="32" t="s">
        <v>61</v>
      </c>
      <c r="BW51" s="39" t="s">
        <v>32</v>
      </c>
      <c r="BX51" s="38" t="s">
        <v>0</v>
      </c>
      <c r="BY51" s="41" t="s">
        <v>31</v>
      </c>
      <c r="BZ51" s="28" t="s">
        <v>65</v>
      </c>
      <c r="CA51" s="38" t="s">
        <v>0</v>
      </c>
      <c r="CB51" s="41" t="s">
        <v>31</v>
      </c>
      <c r="CC51" s="47" t="s">
        <v>11</v>
      </c>
      <c r="CD51" s="38" t="s">
        <v>0</v>
      </c>
      <c r="CE51" s="41" t="s">
        <v>31</v>
      </c>
      <c r="CF51" s="39" t="s">
        <v>32</v>
      </c>
      <c r="CG51" s="38" t="s">
        <v>0</v>
      </c>
      <c r="CH51" s="41" t="s">
        <v>31</v>
      </c>
      <c r="CI51" s="30" t="s">
        <v>60</v>
      </c>
      <c r="CJ51" s="38" t="s">
        <v>0</v>
      </c>
      <c r="CK51" s="41" t="s">
        <v>31</v>
      </c>
    </row>
    <row r="52" spans="6:89" ht="12.75">
      <c r="F52" s="55"/>
      <c r="G52" s="55"/>
      <c r="Z52" s="160"/>
      <c r="AA52" s="58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28"/>
      <c r="AV52" s="28"/>
      <c r="AW52" s="28"/>
      <c r="AX52" s="28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159"/>
      <c r="BR52" s="32" t="s">
        <v>61</v>
      </c>
      <c r="BS52" s="29" t="s">
        <v>0</v>
      </c>
      <c r="BT52" s="41" t="s">
        <v>31</v>
      </c>
      <c r="BU52" s="45" t="s">
        <v>34</v>
      </c>
      <c r="BV52" s="39" t="s">
        <v>32</v>
      </c>
      <c r="BW52" s="38" t="s">
        <v>0</v>
      </c>
      <c r="BX52" s="41" t="s">
        <v>31</v>
      </c>
      <c r="BY52" s="28" t="s">
        <v>65</v>
      </c>
      <c r="BZ52" s="38" t="s">
        <v>0</v>
      </c>
      <c r="CA52" s="41" t="s">
        <v>31</v>
      </c>
      <c r="CB52" s="47" t="s">
        <v>11</v>
      </c>
      <c r="CC52" s="38" t="s">
        <v>0</v>
      </c>
      <c r="CD52" s="41" t="s">
        <v>31</v>
      </c>
      <c r="CE52" s="39" t="s">
        <v>32</v>
      </c>
      <c r="CF52" s="38" t="s">
        <v>0</v>
      </c>
      <c r="CG52" s="41" t="s">
        <v>31</v>
      </c>
      <c r="CH52" s="30" t="s">
        <v>60</v>
      </c>
      <c r="CI52" s="38" t="s">
        <v>0</v>
      </c>
      <c r="CJ52" s="41" t="s">
        <v>31</v>
      </c>
      <c r="CK52" s="29" t="s">
        <v>0</v>
      </c>
    </row>
    <row r="53" spans="6:69" ht="12.75">
      <c r="F53" s="60"/>
      <c r="G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BQ53" s="25"/>
    </row>
    <row r="54" spans="6:7" ht="12.75">
      <c r="F54" s="36"/>
      <c r="G54" s="35"/>
    </row>
    <row r="55" spans="6:89" ht="12.75">
      <c r="F55" s="61"/>
      <c r="G55" s="62"/>
      <c r="CB55" s="1" t="s">
        <v>0</v>
      </c>
      <c r="CC55" s="1" t="s">
        <v>31</v>
      </c>
      <c r="CD55" s="1" t="s">
        <v>32</v>
      </c>
      <c r="CE55" s="1" t="s">
        <v>33</v>
      </c>
      <c r="CF55" s="1" t="s">
        <v>34</v>
      </c>
      <c r="CG55" s="1" t="s">
        <v>60</v>
      </c>
      <c r="CH55" s="1" t="s">
        <v>11</v>
      </c>
      <c r="CI55" s="1" t="s">
        <v>61</v>
      </c>
      <c r="CJ55" s="1" t="s">
        <v>65</v>
      </c>
      <c r="CK55" s="1" t="s">
        <v>85</v>
      </c>
    </row>
    <row r="56" spans="6:89" ht="12.75">
      <c r="F56" s="60"/>
      <c r="G56" s="55"/>
      <c r="CB56" s="1">
        <f>COUNTIF(BR17:CK52,"PAN")</f>
        <v>231</v>
      </c>
      <c r="CC56" s="1">
        <f>COUNTIF(BR17:CK52,"PRI")</f>
        <v>221</v>
      </c>
      <c r="CD56" s="1">
        <f>COUNTIF(BR17:CK52,"PRD")</f>
        <v>79</v>
      </c>
      <c r="CE56" s="1">
        <f>COUNTIF(BR17:CK52,"PT")</f>
        <v>37</v>
      </c>
      <c r="CF56" s="1">
        <f>COUNTIF(BR17:CK52,"PVEM")</f>
        <v>39</v>
      </c>
      <c r="CG56" s="1">
        <f>COUNTIF(BR17:CK52,"CONV")</f>
        <v>30</v>
      </c>
      <c r="CH56" s="1">
        <f>COUNTIF(BR17:CK52,"NA")</f>
        <v>24</v>
      </c>
      <c r="CI56" s="1">
        <f>COUNTIF(BR17:CK52,"PSD")</f>
        <v>29</v>
      </c>
      <c r="CJ56" s="1">
        <f>COUNTIF(BR17:CK52,"ADC")</f>
        <v>26</v>
      </c>
      <c r="CK56" s="1">
        <f>COUNTIF(BR17:CK52,"XX")</f>
        <v>4</v>
      </c>
    </row>
    <row r="57" spans="6:7" ht="12.75">
      <c r="F57" s="63"/>
      <c r="G57" s="58"/>
    </row>
    <row r="58" spans="6:88" ht="12.75">
      <c r="F58" s="60"/>
      <c r="G58" s="55"/>
      <c r="CB58" s="1">
        <v>231</v>
      </c>
      <c r="CC58" s="1">
        <v>221</v>
      </c>
      <c r="CD58" s="1">
        <v>79</v>
      </c>
      <c r="CE58" s="1">
        <v>37</v>
      </c>
      <c r="CF58" s="1">
        <v>39</v>
      </c>
      <c r="CG58" s="1">
        <v>30</v>
      </c>
      <c r="CH58" s="1">
        <v>24</v>
      </c>
      <c r="CI58" s="1">
        <v>29</v>
      </c>
      <c r="CJ58" s="1">
        <v>26</v>
      </c>
    </row>
    <row r="59" spans="6:7" ht="12.75">
      <c r="F59" s="60"/>
      <c r="G59" s="55"/>
    </row>
    <row r="60" spans="6:88" ht="12.75">
      <c r="F60" s="63"/>
      <c r="G60" s="58"/>
      <c r="CB60" s="1">
        <f>CB58-CB56</f>
        <v>0</v>
      </c>
      <c r="CC60" s="1">
        <f aca="true" t="shared" si="6" ref="CC60:CJ60">CC58-CC56</f>
        <v>0</v>
      </c>
      <c r="CD60" s="1">
        <f t="shared" si="6"/>
        <v>0</v>
      </c>
      <c r="CE60" s="1">
        <f t="shared" si="6"/>
        <v>0</v>
      </c>
      <c r="CF60" s="1">
        <f t="shared" si="6"/>
        <v>0</v>
      </c>
      <c r="CG60" s="1">
        <f t="shared" si="6"/>
        <v>0</v>
      </c>
      <c r="CH60" s="1">
        <f t="shared" si="6"/>
        <v>0</v>
      </c>
      <c r="CI60" s="1">
        <f t="shared" si="6"/>
        <v>0</v>
      </c>
      <c r="CJ60" s="1">
        <f t="shared" si="6"/>
        <v>0</v>
      </c>
    </row>
    <row r="61" spans="6:7" ht="12.75">
      <c r="F61" s="60"/>
      <c r="G61" s="55"/>
    </row>
    <row r="62" spans="6:7" ht="12.75">
      <c r="F62" s="60"/>
      <c r="G62" s="55"/>
    </row>
    <row r="63" spans="6:7" ht="12.75">
      <c r="F63" s="60"/>
      <c r="G63" s="55"/>
    </row>
    <row r="64" ht="12.75">
      <c r="F64" s="26"/>
    </row>
    <row r="65" ht="12.75">
      <c r="F65" s="26"/>
    </row>
    <row r="66" ht="12.75">
      <c r="F66" s="26"/>
    </row>
    <row r="67" ht="12.75">
      <c r="F67" s="26"/>
    </row>
    <row r="68" ht="12.75">
      <c r="F68" s="26"/>
    </row>
    <row r="69" ht="12.75">
      <c r="F69" s="26"/>
    </row>
    <row r="70" ht="12.75">
      <c r="F70" s="26"/>
    </row>
    <row r="71" ht="12.75">
      <c r="F71" s="26"/>
    </row>
  </sheetData>
  <sheetProtection/>
  <mergeCells count="42">
    <mergeCell ref="Z51:Z52"/>
    <mergeCell ref="Z37:Z38"/>
    <mergeCell ref="Z39:Z40"/>
    <mergeCell ref="Z41:Z42"/>
    <mergeCell ref="Z43:Z44"/>
    <mergeCell ref="Z45:Z46"/>
    <mergeCell ref="Z33:Z34"/>
    <mergeCell ref="Z35:Z36"/>
    <mergeCell ref="Z47:Z48"/>
    <mergeCell ref="Z49:Z50"/>
    <mergeCell ref="Z25:Z26"/>
    <mergeCell ref="Z27:Z28"/>
    <mergeCell ref="Z29:Z30"/>
    <mergeCell ref="Z31:Z32"/>
    <mergeCell ref="Z17:Z18"/>
    <mergeCell ref="Z19:Z20"/>
    <mergeCell ref="Z21:Z22"/>
    <mergeCell ref="Z23:Z24"/>
    <mergeCell ref="BQ51:BQ52"/>
    <mergeCell ref="BQ37:BQ38"/>
    <mergeCell ref="BQ39:BQ40"/>
    <mergeCell ref="BQ41:BQ42"/>
    <mergeCell ref="BQ43:BQ44"/>
    <mergeCell ref="BQ45:BQ46"/>
    <mergeCell ref="BQ33:BQ34"/>
    <mergeCell ref="BQ35:BQ36"/>
    <mergeCell ref="BQ47:BQ48"/>
    <mergeCell ref="BQ49:BQ50"/>
    <mergeCell ref="BQ25:BQ26"/>
    <mergeCell ref="BQ27:BQ28"/>
    <mergeCell ref="BQ29:BQ30"/>
    <mergeCell ref="BQ31:BQ32"/>
    <mergeCell ref="BQ17:BQ18"/>
    <mergeCell ref="BQ19:BQ20"/>
    <mergeCell ref="BQ21:BQ22"/>
    <mergeCell ref="BQ23:BQ24"/>
    <mergeCell ref="H3:H4"/>
    <mergeCell ref="A2:H2"/>
    <mergeCell ref="A15:C15"/>
    <mergeCell ref="A3:A4"/>
    <mergeCell ref="B3:F3"/>
    <mergeCell ref="G3:G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5"/>
  <sheetViews>
    <sheetView zoomScale="50" zoomScaleNormal="50" workbookViewId="0" topLeftCell="A1">
      <selection activeCell="Q37" sqref="Q37"/>
    </sheetView>
  </sheetViews>
  <sheetFormatPr defaultColWidth="11.421875" defaultRowHeight="15"/>
  <cols>
    <col min="2" max="8" width="6.7109375" style="0" bestFit="1" customWidth="1"/>
    <col min="9" max="9" width="7.57421875" style="0" bestFit="1" customWidth="1"/>
    <col min="10" max="53" width="6.7109375" style="0" bestFit="1" customWidth="1"/>
  </cols>
  <sheetData>
    <row r="1" spans="1:53" ht="14.25" customHeight="1">
      <c r="A1" s="49"/>
      <c r="B1" s="165" t="s">
        <v>126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7"/>
    </row>
    <row r="2" spans="1:53" ht="25.5" customHeight="1">
      <c r="A2" s="49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3" ht="37.5" customHeight="1">
      <c r="A3" s="49"/>
      <c r="B3" s="171" t="s">
        <v>127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3"/>
    </row>
    <row r="4" spans="1:53" ht="15.75">
      <c r="A4" s="49"/>
      <c r="B4" s="174" t="s">
        <v>114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 t="s">
        <v>115</v>
      </c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5" t="s">
        <v>125</v>
      </c>
      <c r="BA4" s="175"/>
    </row>
    <row r="5" spans="1:53" ht="15.75">
      <c r="A5" s="54"/>
      <c r="B5" s="74" t="s">
        <v>92</v>
      </c>
      <c r="C5" s="74" t="s">
        <v>93</v>
      </c>
      <c r="D5" s="74" t="s">
        <v>94</v>
      </c>
      <c r="E5" s="74" t="s">
        <v>95</v>
      </c>
      <c r="F5" s="74" t="s">
        <v>96</v>
      </c>
      <c r="G5" s="74" t="s">
        <v>97</v>
      </c>
      <c r="H5" s="74" t="s">
        <v>98</v>
      </c>
      <c r="I5" s="74" t="s">
        <v>99</v>
      </c>
      <c r="J5" s="74" t="s">
        <v>100</v>
      </c>
      <c r="K5" s="74" t="s">
        <v>101</v>
      </c>
      <c r="L5" s="74" t="s">
        <v>102</v>
      </c>
      <c r="M5" s="74" t="s">
        <v>103</v>
      </c>
      <c r="N5" s="74" t="s">
        <v>104</v>
      </c>
      <c r="O5" s="74" t="s">
        <v>105</v>
      </c>
      <c r="P5" s="74" t="s">
        <v>106</v>
      </c>
      <c r="Q5" s="74" t="s">
        <v>107</v>
      </c>
      <c r="R5" s="74" t="s">
        <v>108</v>
      </c>
      <c r="S5" s="74" t="s">
        <v>109</v>
      </c>
      <c r="T5" s="74" t="s">
        <v>110</v>
      </c>
      <c r="U5" s="74" t="s">
        <v>111</v>
      </c>
      <c r="V5" s="74" t="s">
        <v>113</v>
      </c>
      <c r="W5" s="74" t="s">
        <v>112</v>
      </c>
      <c r="X5" s="74" t="s">
        <v>116</v>
      </c>
      <c r="Y5" s="74" t="s">
        <v>117</v>
      </c>
      <c r="Z5" s="74" t="s">
        <v>118</v>
      </c>
      <c r="AA5" s="74" t="s">
        <v>119</v>
      </c>
      <c r="AB5" s="74" t="s">
        <v>120</v>
      </c>
      <c r="AC5" s="74" t="s">
        <v>121</v>
      </c>
      <c r="AD5" s="74" t="s">
        <v>122</v>
      </c>
      <c r="AE5" s="74" t="s">
        <v>123</v>
      </c>
      <c r="AF5" s="74" t="s">
        <v>124</v>
      </c>
      <c r="AG5" s="74" t="s">
        <v>92</v>
      </c>
      <c r="AH5" s="74" t="s">
        <v>93</v>
      </c>
      <c r="AI5" s="74" t="s">
        <v>94</v>
      </c>
      <c r="AJ5" s="74" t="s">
        <v>95</v>
      </c>
      <c r="AK5" s="74" t="s">
        <v>96</v>
      </c>
      <c r="AL5" s="74" t="s">
        <v>97</v>
      </c>
      <c r="AM5" s="74" t="s">
        <v>98</v>
      </c>
      <c r="AN5" s="74" t="s">
        <v>99</v>
      </c>
      <c r="AO5" s="74" t="s">
        <v>100</v>
      </c>
      <c r="AP5" s="74" t="s">
        <v>101</v>
      </c>
      <c r="AQ5" s="74" t="s">
        <v>102</v>
      </c>
      <c r="AR5" s="74" t="s">
        <v>103</v>
      </c>
      <c r="AS5" s="74" t="s">
        <v>104</v>
      </c>
      <c r="AT5" s="74" t="s">
        <v>105</v>
      </c>
      <c r="AU5" s="74" t="s">
        <v>106</v>
      </c>
      <c r="AV5" s="74" t="s">
        <v>107</v>
      </c>
      <c r="AW5" s="74" t="s">
        <v>108</v>
      </c>
      <c r="AX5" s="74" t="s">
        <v>109</v>
      </c>
      <c r="AY5" s="74" t="s">
        <v>110</v>
      </c>
      <c r="AZ5" s="74" t="s">
        <v>113</v>
      </c>
      <c r="BA5" s="74" t="s">
        <v>112</v>
      </c>
    </row>
    <row r="6" spans="1:53" ht="14.25">
      <c r="A6" s="164" t="s">
        <v>66</v>
      </c>
      <c r="B6" s="50" t="s">
        <v>0</v>
      </c>
      <c r="C6" s="113" t="s">
        <v>31</v>
      </c>
      <c r="D6" s="89" t="s">
        <v>32</v>
      </c>
      <c r="E6" s="78" t="s">
        <v>61</v>
      </c>
      <c r="F6" s="90" t="s">
        <v>0</v>
      </c>
      <c r="G6" s="113" t="s">
        <v>31</v>
      </c>
      <c r="H6" s="115" t="s">
        <v>33</v>
      </c>
      <c r="I6" s="90" t="s">
        <v>0</v>
      </c>
      <c r="J6" s="113" t="s">
        <v>31</v>
      </c>
      <c r="K6" s="88" t="s">
        <v>34</v>
      </c>
      <c r="L6" s="90" t="s">
        <v>0</v>
      </c>
      <c r="M6" s="113" t="s">
        <v>31</v>
      </c>
      <c r="N6" s="109" t="s">
        <v>32</v>
      </c>
      <c r="O6" s="91" t="s">
        <v>90</v>
      </c>
      <c r="P6" s="90" t="s">
        <v>0</v>
      </c>
      <c r="Q6" s="113" t="s">
        <v>31</v>
      </c>
      <c r="R6" s="92" t="s">
        <v>11</v>
      </c>
      <c r="S6" s="90" t="s">
        <v>0</v>
      </c>
      <c r="T6" s="113" t="s">
        <v>31</v>
      </c>
      <c r="U6" s="94" t="s">
        <v>61</v>
      </c>
      <c r="V6" s="90" t="s">
        <v>0</v>
      </c>
      <c r="W6" s="113" t="s">
        <v>31</v>
      </c>
      <c r="X6" s="89" t="s">
        <v>32</v>
      </c>
      <c r="Y6" s="90" t="s">
        <v>0</v>
      </c>
      <c r="Z6" s="113" t="s">
        <v>31</v>
      </c>
      <c r="AA6" s="115" t="s">
        <v>33</v>
      </c>
      <c r="AB6" s="96" t="s">
        <v>34</v>
      </c>
      <c r="AC6" s="90" t="s">
        <v>0</v>
      </c>
      <c r="AD6" s="113" t="s">
        <v>31</v>
      </c>
      <c r="AE6" s="92" t="s">
        <v>11</v>
      </c>
      <c r="AF6" s="90" t="s">
        <v>0</v>
      </c>
      <c r="AG6" s="113" t="s">
        <v>31</v>
      </c>
      <c r="AH6" s="89" t="s">
        <v>32</v>
      </c>
      <c r="AI6" s="115" t="s">
        <v>33</v>
      </c>
      <c r="AJ6" s="90" t="s">
        <v>0</v>
      </c>
      <c r="AK6" s="113" t="s">
        <v>31</v>
      </c>
      <c r="AL6" s="90" t="s">
        <v>0</v>
      </c>
      <c r="AM6" s="113" t="s">
        <v>31</v>
      </c>
      <c r="AN6" s="89" t="s">
        <v>32</v>
      </c>
      <c r="AO6" s="77" t="s">
        <v>11</v>
      </c>
      <c r="AP6" s="90" t="s">
        <v>0</v>
      </c>
      <c r="AQ6" s="113" t="s">
        <v>31</v>
      </c>
      <c r="AR6" s="115" t="s">
        <v>33</v>
      </c>
      <c r="AS6" s="90" t="s">
        <v>0</v>
      </c>
      <c r="AT6" s="113" t="s">
        <v>31</v>
      </c>
      <c r="AU6" s="88" t="s">
        <v>34</v>
      </c>
      <c r="AV6" s="90" t="s">
        <v>0</v>
      </c>
      <c r="AW6" s="113" t="s">
        <v>31</v>
      </c>
      <c r="AX6" s="109" t="s">
        <v>32</v>
      </c>
      <c r="AY6" s="91" t="s">
        <v>90</v>
      </c>
      <c r="AZ6" s="90" t="s">
        <v>0</v>
      </c>
      <c r="BA6" s="113" t="s">
        <v>31</v>
      </c>
    </row>
    <row r="7" spans="1:53" ht="14.25">
      <c r="A7" s="161"/>
      <c r="B7" s="114" t="s">
        <v>31</v>
      </c>
      <c r="C7" s="89" t="s">
        <v>32</v>
      </c>
      <c r="D7" s="77" t="s">
        <v>11</v>
      </c>
      <c r="E7" s="90" t="s">
        <v>0</v>
      </c>
      <c r="F7" s="109" t="s">
        <v>32</v>
      </c>
      <c r="G7" s="115" t="s">
        <v>33</v>
      </c>
      <c r="H7" s="90" t="s">
        <v>0</v>
      </c>
      <c r="I7" s="113" t="s">
        <v>31</v>
      </c>
      <c r="J7" s="88" t="s">
        <v>34</v>
      </c>
      <c r="K7" s="90" t="s">
        <v>0</v>
      </c>
      <c r="L7" s="113" t="s">
        <v>31</v>
      </c>
      <c r="M7" s="83" t="s">
        <v>0</v>
      </c>
      <c r="N7" s="91" t="s">
        <v>90</v>
      </c>
      <c r="O7" s="90" t="s">
        <v>0</v>
      </c>
      <c r="P7" s="113" t="s">
        <v>31</v>
      </c>
      <c r="Q7" s="92" t="s">
        <v>11</v>
      </c>
      <c r="R7" s="90" t="s">
        <v>0</v>
      </c>
      <c r="S7" s="113" t="s">
        <v>31</v>
      </c>
      <c r="T7" s="94" t="s">
        <v>61</v>
      </c>
      <c r="U7" s="90" t="s">
        <v>0</v>
      </c>
      <c r="V7" s="113" t="s">
        <v>31</v>
      </c>
      <c r="W7" s="89" t="s">
        <v>32</v>
      </c>
      <c r="X7" s="90" t="s">
        <v>0</v>
      </c>
      <c r="Y7" s="113" t="s">
        <v>31</v>
      </c>
      <c r="Z7" s="109" t="s">
        <v>32</v>
      </c>
      <c r="AA7" s="90" t="s">
        <v>0</v>
      </c>
      <c r="AB7" s="115" t="s">
        <v>33</v>
      </c>
      <c r="AC7" s="113" t="s">
        <v>31</v>
      </c>
      <c r="AD7" s="92" t="s">
        <v>11</v>
      </c>
      <c r="AE7" s="90" t="s">
        <v>0</v>
      </c>
      <c r="AF7" s="113" t="s">
        <v>31</v>
      </c>
      <c r="AG7" s="89" t="s">
        <v>32</v>
      </c>
      <c r="AH7" s="78" t="s">
        <v>61</v>
      </c>
      <c r="AI7" s="90" t="s">
        <v>0</v>
      </c>
      <c r="AJ7" s="113" t="s">
        <v>31</v>
      </c>
      <c r="AK7" s="90" t="s">
        <v>0</v>
      </c>
      <c r="AL7" s="113" t="s">
        <v>31</v>
      </c>
      <c r="AM7" s="89" t="s">
        <v>32</v>
      </c>
      <c r="AN7" s="115" t="s">
        <v>33</v>
      </c>
      <c r="AO7" s="90" t="s">
        <v>0</v>
      </c>
      <c r="AP7" s="113" t="s">
        <v>31</v>
      </c>
      <c r="AQ7" s="115" t="s">
        <v>33</v>
      </c>
      <c r="AR7" s="90" t="s">
        <v>0</v>
      </c>
      <c r="AS7" s="113" t="s">
        <v>31</v>
      </c>
      <c r="AT7" s="88" t="s">
        <v>34</v>
      </c>
      <c r="AU7" s="90" t="s">
        <v>0</v>
      </c>
      <c r="AV7" s="113" t="s">
        <v>31</v>
      </c>
      <c r="AW7" s="83" t="s">
        <v>0</v>
      </c>
      <c r="AX7" s="91" t="s">
        <v>90</v>
      </c>
      <c r="AY7" s="90" t="s">
        <v>0</v>
      </c>
      <c r="AZ7" s="113" t="s">
        <v>31</v>
      </c>
      <c r="BA7" s="92" t="s">
        <v>11</v>
      </c>
    </row>
    <row r="8" spans="1:53" ht="14.25">
      <c r="A8" s="161" t="s">
        <v>67</v>
      </c>
      <c r="B8" s="85" t="s">
        <v>32</v>
      </c>
      <c r="C8" s="78" t="s">
        <v>61</v>
      </c>
      <c r="D8" s="90" t="s">
        <v>0</v>
      </c>
      <c r="E8" s="113" t="s">
        <v>31</v>
      </c>
      <c r="F8" s="115" t="s">
        <v>33</v>
      </c>
      <c r="G8" s="90" t="s">
        <v>0</v>
      </c>
      <c r="H8" s="113" t="s">
        <v>31</v>
      </c>
      <c r="I8" s="88" t="s">
        <v>34</v>
      </c>
      <c r="J8" s="90" t="s">
        <v>0</v>
      </c>
      <c r="K8" s="113" t="s">
        <v>31</v>
      </c>
      <c r="L8" s="109" t="s">
        <v>32</v>
      </c>
      <c r="M8" s="91" t="s">
        <v>90</v>
      </c>
      <c r="N8" s="90" t="s">
        <v>0</v>
      </c>
      <c r="O8" s="113" t="s">
        <v>31</v>
      </c>
      <c r="P8" s="92" t="s">
        <v>11</v>
      </c>
      <c r="Q8" s="90" t="s">
        <v>0</v>
      </c>
      <c r="R8" s="113" t="s">
        <v>31</v>
      </c>
      <c r="S8" s="94" t="s">
        <v>61</v>
      </c>
      <c r="T8" s="90" t="s">
        <v>0</v>
      </c>
      <c r="U8" s="113" t="s">
        <v>31</v>
      </c>
      <c r="V8" s="89" t="s">
        <v>32</v>
      </c>
      <c r="W8" s="90" t="s">
        <v>0</v>
      </c>
      <c r="X8" s="113" t="s">
        <v>31</v>
      </c>
      <c r="Y8" s="97" t="s">
        <v>90</v>
      </c>
      <c r="Z8" s="115" t="s">
        <v>33</v>
      </c>
      <c r="AA8" s="113" t="s">
        <v>31</v>
      </c>
      <c r="AB8" s="90" t="s">
        <v>0</v>
      </c>
      <c r="AC8" s="92" t="s">
        <v>11</v>
      </c>
      <c r="AD8" s="90" t="s">
        <v>0</v>
      </c>
      <c r="AE8" s="113" t="s">
        <v>31</v>
      </c>
      <c r="AF8" s="89" t="s">
        <v>32</v>
      </c>
      <c r="AG8" s="75" t="s">
        <v>34</v>
      </c>
      <c r="AH8" s="90" t="s">
        <v>0</v>
      </c>
      <c r="AI8" s="113" t="s">
        <v>31</v>
      </c>
      <c r="AJ8" s="90" t="s">
        <v>0</v>
      </c>
      <c r="AK8" s="113" t="s">
        <v>31</v>
      </c>
      <c r="AL8" s="89" t="s">
        <v>32</v>
      </c>
      <c r="AM8" s="77" t="s">
        <v>11</v>
      </c>
      <c r="AN8" s="90" t="s">
        <v>0</v>
      </c>
      <c r="AO8" s="113" t="s">
        <v>31</v>
      </c>
      <c r="AP8" s="76" t="s">
        <v>90</v>
      </c>
      <c r="AQ8" s="90" t="s">
        <v>0</v>
      </c>
      <c r="AR8" s="113" t="s">
        <v>31</v>
      </c>
      <c r="AS8" s="88" t="s">
        <v>34</v>
      </c>
      <c r="AT8" s="90" t="s">
        <v>0</v>
      </c>
      <c r="AU8" s="113" t="s">
        <v>31</v>
      </c>
      <c r="AV8" s="109" t="s">
        <v>32</v>
      </c>
      <c r="AW8" s="91" t="s">
        <v>90</v>
      </c>
      <c r="AX8" s="90" t="s">
        <v>0</v>
      </c>
      <c r="AY8" s="113" t="s">
        <v>31</v>
      </c>
      <c r="AZ8" s="92" t="s">
        <v>11</v>
      </c>
      <c r="BA8" s="90" t="s">
        <v>0</v>
      </c>
    </row>
    <row r="9" spans="1:53" ht="14.25">
      <c r="A9" s="161"/>
      <c r="B9" s="77" t="s">
        <v>11</v>
      </c>
      <c r="C9" s="90" t="s">
        <v>0</v>
      </c>
      <c r="D9" s="113" t="s">
        <v>31</v>
      </c>
      <c r="E9" s="115" t="s">
        <v>33</v>
      </c>
      <c r="F9" s="90" t="s">
        <v>0</v>
      </c>
      <c r="G9" s="113" t="s">
        <v>31</v>
      </c>
      <c r="H9" s="88" t="s">
        <v>34</v>
      </c>
      <c r="I9" s="90" t="s">
        <v>0</v>
      </c>
      <c r="J9" s="113" t="s">
        <v>31</v>
      </c>
      <c r="K9" s="83" t="s">
        <v>0</v>
      </c>
      <c r="L9" s="91" t="s">
        <v>90</v>
      </c>
      <c r="M9" s="90" t="s">
        <v>0</v>
      </c>
      <c r="N9" s="113" t="s">
        <v>31</v>
      </c>
      <c r="O9" s="92" t="s">
        <v>11</v>
      </c>
      <c r="P9" s="90" t="s">
        <v>0</v>
      </c>
      <c r="Q9" s="113" t="s">
        <v>31</v>
      </c>
      <c r="R9" s="94" t="s">
        <v>61</v>
      </c>
      <c r="S9" s="90" t="s">
        <v>0</v>
      </c>
      <c r="T9" s="113" t="s">
        <v>31</v>
      </c>
      <c r="U9" s="89" t="s">
        <v>32</v>
      </c>
      <c r="V9" s="90" t="s">
        <v>0</v>
      </c>
      <c r="W9" s="113" t="s">
        <v>31</v>
      </c>
      <c r="X9" s="83" t="s">
        <v>0</v>
      </c>
      <c r="Y9" s="115" t="s">
        <v>33</v>
      </c>
      <c r="Z9" s="90" t="s">
        <v>0</v>
      </c>
      <c r="AA9" s="92" t="s">
        <v>11</v>
      </c>
      <c r="AB9" s="113" t="s">
        <v>31</v>
      </c>
      <c r="AC9" s="90" t="s">
        <v>0</v>
      </c>
      <c r="AD9" s="113" t="s">
        <v>31</v>
      </c>
      <c r="AE9" s="89" t="s">
        <v>32</v>
      </c>
      <c r="AF9" s="76" t="s">
        <v>90</v>
      </c>
      <c r="AG9" s="90" t="s">
        <v>0</v>
      </c>
      <c r="AH9" s="113" t="s">
        <v>31</v>
      </c>
      <c r="AI9" s="90" t="s">
        <v>0</v>
      </c>
      <c r="AJ9" s="113" t="s">
        <v>31</v>
      </c>
      <c r="AK9" s="89" t="s">
        <v>32</v>
      </c>
      <c r="AL9" s="115" t="s">
        <v>33</v>
      </c>
      <c r="AM9" s="90" t="s">
        <v>0</v>
      </c>
      <c r="AN9" s="113" t="s">
        <v>31</v>
      </c>
      <c r="AO9" s="115" t="s">
        <v>33</v>
      </c>
      <c r="AP9" s="90" t="s">
        <v>0</v>
      </c>
      <c r="AQ9" s="113" t="s">
        <v>31</v>
      </c>
      <c r="AR9" s="88" t="s">
        <v>34</v>
      </c>
      <c r="AS9" s="90" t="s">
        <v>0</v>
      </c>
      <c r="AT9" s="113" t="s">
        <v>31</v>
      </c>
      <c r="AU9" s="83" t="s">
        <v>0</v>
      </c>
      <c r="AV9" s="91" t="s">
        <v>90</v>
      </c>
      <c r="AW9" s="90" t="s">
        <v>0</v>
      </c>
      <c r="AX9" s="113" t="s">
        <v>31</v>
      </c>
      <c r="AY9" s="92" t="s">
        <v>11</v>
      </c>
      <c r="AZ9" s="90" t="s">
        <v>0</v>
      </c>
      <c r="BA9" s="113" t="s">
        <v>31</v>
      </c>
    </row>
    <row r="10" spans="1:53" ht="14.25">
      <c r="A10" s="162" t="s">
        <v>69</v>
      </c>
      <c r="B10" s="50" t="s">
        <v>0</v>
      </c>
      <c r="C10" s="113" t="s">
        <v>31</v>
      </c>
      <c r="D10" s="115" t="s">
        <v>33</v>
      </c>
      <c r="E10" s="90" t="s">
        <v>0</v>
      </c>
      <c r="F10" s="113" t="s">
        <v>31</v>
      </c>
      <c r="G10" s="88" t="s">
        <v>34</v>
      </c>
      <c r="H10" s="90" t="s">
        <v>0</v>
      </c>
      <c r="I10" s="113" t="s">
        <v>31</v>
      </c>
      <c r="J10" s="109" t="s">
        <v>32</v>
      </c>
      <c r="K10" s="91" t="s">
        <v>90</v>
      </c>
      <c r="L10" s="90" t="s">
        <v>0</v>
      </c>
      <c r="M10" s="113" t="s">
        <v>31</v>
      </c>
      <c r="N10" s="92" t="s">
        <v>11</v>
      </c>
      <c r="O10" s="90" t="s">
        <v>0</v>
      </c>
      <c r="P10" s="113" t="s">
        <v>31</v>
      </c>
      <c r="Q10" s="94" t="s">
        <v>61</v>
      </c>
      <c r="R10" s="90" t="s">
        <v>0</v>
      </c>
      <c r="S10" s="113" t="s">
        <v>31</v>
      </c>
      <c r="T10" s="89" t="s">
        <v>32</v>
      </c>
      <c r="U10" s="90" t="s">
        <v>0</v>
      </c>
      <c r="V10" s="113" t="s">
        <v>31</v>
      </c>
      <c r="W10" s="96" t="s">
        <v>34</v>
      </c>
      <c r="X10" s="115" t="s">
        <v>33</v>
      </c>
      <c r="Y10" s="90" t="s">
        <v>0</v>
      </c>
      <c r="Z10" s="113" t="s">
        <v>31</v>
      </c>
      <c r="AA10" s="90" t="s">
        <v>0</v>
      </c>
      <c r="AB10" s="92" t="s">
        <v>11</v>
      </c>
      <c r="AC10" s="113" t="s">
        <v>31</v>
      </c>
      <c r="AD10" s="89" t="s">
        <v>32</v>
      </c>
      <c r="AE10" s="75" t="s">
        <v>34</v>
      </c>
      <c r="AF10" s="90" t="s">
        <v>0</v>
      </c>
      <c r="AG10" s="113" t="s">
        <v>31</v>
      </c>
      <c r="AH10" s="90" t="s">
        <v>0</v>
      </c>
      <c r="AI10" s="113" t="s">
        <v>31</v>
      </c>
      <c r="AJ10" s="89" t="s">
        <v>32</v>
      </c>
      <c r="AK10" s="77" t="s">
        <v>11</v>
      </c>
      <c r="AL10" s="90" t="s">
        <v>0</v>
      </c>
      <c r="AM10" s="113" t="s">
        <v>31</v>
      </c>
      <c r="AN10" s="76" t="s">
        <v>90</v>
      </c>
      <c r="AO10" s="90" t="s">
        <v>0</v>
      </c>
      <c r="AP10" s="113" t="s">
        <v>31</v>
      </c>
      <c r="AQ10" s="88" t="s">
        <v>34</v>
      </c>
      <c r="AR10" s="90" t="s">
        <v>0</v>
      </c>
      <c r="AS10" s="113" t="s">
        <v>31</v>
      </c>
      <c r="AT10" s="109" t="s">
        <v>32</v>
      </c>
      <c r="AU10" s="91" t="s">
        <v>90</v>
      </c>
      <c r="AV10" s="90" t="s">
        <v>0</v>
      </c>
      <c r="AW10" s="113" t="s">
        <v>31</v>
      </c>
      <c r="AX10" s="92" t="s">
        <v>11</v>
      </c>
      <c r="AY10" s="90" t="s">
        <v>0</v>
      </c>
      <c r="AZ10" s="113" t="s">
        <v>31</v>
      </c>
      <c r="BA10" s="94" t="s">
        <v>61</v>
      </c>
    </row>
    <row r="11" spans="1:53" ht="14.25">
      <c r="A11" s="163"/>
      <c r="B11" s="114" t="s">
        <v>31</v>
      </c>
      <c r="C11" s="115" t="s">
        <v>33</v>
      </c>
      <c r="D11" s="90" t="s">
        <v>0</v>
      </c>
      <c r="E11" s="113" t="s">
        <v>31</v>
      </c>
      <c r="F11" s="88" t="s">
        <v>34</v>
      </c>
      <c r="G11" s="90" t="s">
        <v>0</v>
      </c>
      <c r="H11" s="113" t="s">
        <v>31</v>
      </c>
      <c r="I11" s="83" t="s">
        <v>0</v>
      </c>
      <c r="J11" s="91" t="s">
        <v>90</v>
      </c>
      <c r="K11" s="90" t="s">
        <v>0</v>
      </c>
      <c r="L11" s="79" t="s">
        <v>33</v>
      </c>
      <c r="M11" s="92" t="s">
        <v>11</v>
      </c>
      <c r="N11" s="90" t="s">
        <v>0</v>
      </c>
      <c r="O11" s="113" t="s">
        <v>31</v>
      </c>
      <c r="P11" s="94" t="s">
        <v>61</v>
      </c>
      <c r="Q11" s="90" t="s">
        <v>0</v>
      </c>
      <c r="R11" s="113" t="s">
        <v>31</v>
      </c>
      <c r="S11" s="89" t="s">
        <v>32</v>
      </c>
      <c r="T11" s="90" t="s">
        <v>0</v>
      </c>
      <c r="U11" s="113" t="s">
        <v>31</v>
      </c>
      <c r="V11" s="109" t="s">
        <v>32</v>
      </c>
      <c r="W11" s="115" t="s">
        <v>33</v>
      </c>
      <c r="X11" s="90" t="s">
        <v>0</v>
      </c>
      <c r="Y11" s="113" t="s">
        <v>31</v>
      </c>
      <c r="Z11" s="92" t="s">
        <v>11</v>
      </c>
      <c r="AA11" s="113" t="s">
        <v>31</v>
      </c>
      <c r="AB11" s="90" t="s">
        <v>0</v>
      </c>
      <c r="AC11" s="89" t="s">
        <v>32</v>
      </c>
      <c r="AD11" s="76" t="s">
        <v>90</v>
      </c>
      <c r="AE11" s="90" t="s">
        <v>0</v>
      </c>
      <c r="AF11" s="113" t="s">
        <v>31</v>
      </c>
      <c r="AG11" s="90" t="s">
        <v>0</v>
      </c>
      <c r="AH11" s="113" t="s">
        <v>31</v>
      </c>
      <c r="AI11" s="89" t="s">
        <v>32</v>
      </c>
      <c r="AJ11" s="115" t="s">
        <v>33</v>
      </c>
      <c r="AK11" s="90" t="s">
        <v>0</v>
      </c>
      <c r="AL11" s="113" t="s">
        <v>31</v>
      </c>
      <c r="AM11" s="115" t="s">
        <v>33</v>
      </c>
      <c r="AN11" s="90" t="s">
        <v>0</v>
      </c>
      <c r="AO11" s="113" t="s">
        <v>31</v>
      </c>
      <c r="AP11" s="88" t="s">
        <v>34</v>
      </c>
      <c r="AQ11" s="90" t="s">
        <v>0</v>
      </c>
      <c r="AR11" s="113" t="s">
        <v>31</v>
      </c>
      <c r="AS11" s="83" t="s">
        <v>0</v>
      </c>
      <c r="AT11" s="91" t="s">
        <v>90</v>
      </c>
      <c r="AU11" s="90" t="s">
        <v>0</v>
      </c>
      <c r="AV11" s="113" t="s">
        <v>31</v>
      </c>
      <c r="AW11" s="92" t="s">
        <v>11</v>
      </c>
      <c r="AX11" s="90" t="s">
        <v>0</v>
      </c>
      <c r="AY11" s="113" t="s">
        <v>31</v>
      </c>
      <c r="AZ11" s="94" t="s">
        <v>61</v>
      </c>
      <c r="BA11" s="90" t="s">
        <v>0</v>
      </c>
    </row>
    <row r="12" spans="1:53" ht="14.25">
      <c r="A12" s="162" t="s">
        <v>70</v>
      </c>
      <c r="B12" s="119" t="s">
        <v>33</v>
      </c>
      <c r="C12" s="90" t="s">
        <v>0</v>
      </c>
      <c r="D12" s="113" t="s">
        <v>31</v>
      </c>
      <c r="E12" s="88" t="s">
        <v>34</v>
      </c>
      <c r="F12" s="90" t="s">
        <v>0</v>
      </c>
      <c r="G12" s="113" t="s">
        <v>31</v>
      </c>
      <c r="H12" s="109" t="s">
        <v>32</v>
      </c>
      <c r="I12" s="91" t="s">
        <v>90</v>
      </c>
      <c r="J12" s="90" t="s">
        <v>0</v>
      </c>
      <c r="K12" s="113" t="s">
        <v>31</v>
      </c>
      <c r="L12" s="92" t="s">
        <v>11</v>
      </c>
      <c r="M12" s="90" t="s">
        <v>0</v>
      </c>
      <c r="N12" s="113" t="s">
        <v>31</v>
      </c>
      <c r="O12" s="94" t="s">
        <v>61</v>
      </c>
      <c r="P12" s="90" t="s">
        <v>0</v>
      </c>
      <c r="Q12" s="113" t="s">
        <v>31</v>
      </c>
      <c r="R12" s="89" t="s">
        <v>32</v>
      </c>
      <c r="S12" s="90" t="s">
        <v>0</v>
      </c>
      <c r="T12" s="113" t="s">
        <v>31</v>
      </c>
      <c r="U12" s="97" t="s">
        <v>90</v>
      </c>
      <c r="V12" s="115" t="s">
        <v>33</v>
      </c>
      <c r="W12" s="90" t="s">
        <v>0</v>
      </c>
      <c r="X12" s="113" t="s">
        <v>31</v>
      </c>
      <c r="Y12" s="92" t="s">
        <v>11</v>
      </c>
      <c r="Z12" s="90" t="s">
        <v>0</v>
      </c>
      <c r="AA12" s="89" t="s">
        <v>32</v>
      </c>
      <c r="AB12" s="113" t="s">
        <v>31</v>
      </c>
      <c r="AC12" s="75" t="s">
        <v>34</v>
      </c>
      <c r="AD12" s="90" t="s">
        <v>0</v>
      </c>
      <c r="AE12" s="113" t="s">
        <v>31</v>
      </c>
      <c r="AF12" s="90" t="s">
        <v>0</v>
      </c>
      <c r="AG12" s="113" t="s">
        <v>31</v>
      </c>
      <c r="AH12" s="89" t="s">
        <v>32</v>
      </c>
      <c r="AI12" s="77" t="s">
        <v>11</v>
      </c>
      <c r="AJ12" s="90" t="s">
        <v>0</v>
      </c>
      <c r="AK12" s="113" t="s">
        <v>31</v>
      </c>
      <c r="AL12" s="76" t="s">
        <v>90</v>
      </c>
      <c r="AM12" s="90" t="s">
        <v>0</v>
      </c>
      <c r="AN12" s="113" t="s">
        <v>31</v>
      </c>
      <c r="AO12" s="88" t="s">
        <v>34</v>
      </c>
      <c r="AP12" s="90" t="s">
        <v>0</v>
      </c>
      <c r="AQ12" s="113" t="s">
        <v>31</v>
      </c>
      <c r="AR12" s="109" t="s">
        <v>32</v>
      </c>
      <c r="AS12" s="91" t="s">
        <v>90</v>
      </c>
      <c r="AT12" s="90" t="s">
        <v>0</v>
      </c>
      <c r="AU12" s="113" t="s">
        <v>31</v>
      </c>
      <c r="AV12" s="92" t="s">
        <v>11</v>
      </c>
      <c r="AW12" s="90" t="s">
        <v>0</v>
      </c>
      <c r="AX12" s="113" t="s">
        <v>31</v>
      </c>
      <c r="AY12" s="94" t="s">
        <v>61</v>
      </c>
      <c r="AZ12" s="90" t="s">
        <v>0</v>
      </c>
      <c r="BA12" s="113" t="s">
        <v>31</v>
      </c>
    </row>
    <row r="13" spans="1:53" ht="14.25">
      <c r="A13" s="163"/>
      <c r="B13" s="51" t="s">
        <v>0</v>
      </c>
      <c r="C13" s="113" t="s">
        <v>31</v>
      </c>
      <c r="D13" s="88" t="s">
        <v>34</v>
      </c>
      <c r="E13" s="90" t="s">
        <v>0</v>
      </c>
      <c r="F13" s="113" t="s">
        <v>31</v>
      </c>
      <c r="G13" s="83" t="s">
        <v>0</v>
      </c>
      <c r="H13" s="91" t="s">
        <v>90</v>
      </c>
      <c r="I13" s="90" t="s">
        <v>0</v>
      </c>
      <c r="J13" s="113" t="s">
        <v>31</v>
      </c>
      <c r="K13" s="92" t="s">
        <v>11</v>
      </c>
      <c r="L13" s="90" t="s">
        <v>0</v>
      </c>
      <c r="M13" s="113" t="s">
        <v>31</v>
      </c>
      <c r="N13" s="94" t="s">
        <v>61</v>
      </c>
      <c r="O13" s="90" t="s">
        <v>0</v>
      </c>
      <c r="P13" s="113" t="s">
        <v>31</v>
      </c>
      <c r="Q13" s="89" t="s">
        <v>32</v>
      </c>
      <c r="R13" s="90" t="s">
        <v>0</v>
      </c>
      <c r="S13" s="113" t="s">
        <v>31</v>
      </c>
      <c r="T13" s="83" t="s">
        <v>0</v>
      </c>
      <c r="U13" s="115" t="s">
        <v>33</v>
      </c>
      <c r="V13" s="90" t="s">
        <v>0</v>
      </c>
      <c r="W13" s="113" t="s">
        <v>31</v>
      </c>
      <c r="X13" s="92" t="s">
        <v>11</v>
      </c>
      <c r="Y13" s="90" t="s">
        <v>0</v>
      </c>
      <c r="Z13" s="113" t="s">
        <v>31</v>
      </c>
      <c r="AA13" s="99" t="s">
        <v>61</v>
      </c>
      <c r="AB13" s="89" t="s">
        <v>32</v>
      </c>
      <c r="AC13" s="90" t="s">
        <v>0</v>
      </c>
      <c r="AD13" s="113" t="s">
        <v>31</v>
      </c>
      <c r="AE13" s="90" t="s">
        <v>0</v>
      </c>
      <c r="AF13" s="113" t="s">
        <v>31</v>
      </c>
      <c r="AG13" s="89" t="s">
        <v>32</v>
      </c>
      <c r="AH13" s="115" t="s">
        <v>33</v>
      </c>
      <c r="AI13" s="90" t="s">
        <v>0</v>
      </c>
      <c r="AJ13" s="113" t="s">
        <v>31</v>
      </c>
      <c r="AK13" s="115" t="s">
        <v>33</v>
      </c>
      <c r="AL13" s="90" t="s">
        <v>0</v>
      </c>
      <c r="AM13" s="113" t="s">
        <v>31</v>
      </c>
      <c r="AN13" s="88" t="s">
        <v>34</v>
      </c>
      <c r="AO13" s="90" t="s">
        <v>0</v>
      </c>
      <c r="AP13" s="113" t="s">
        <v>31</v>
      </c>
      <c r="AQ13" s="83" t="s">
        <v>0</v>
      </c>
      <c r="AR13" s="91" t="s">
        <v>90</v>
      </c>
      <c r="AS13" s="90" t="s">
        <v>0</v>
      </c>
      <c r="AT13" s="113" t="s">
        <v>31</v>
      </c>
      <c r="AU13" s="92" t="s">
        <v>11</v>
      </c>
      <c r="AV13" s="90" t="s">
        <v>0</v>
      </c>
      <c r="AW13" s="113" t="s">
        <v>31</v>
      </c>
      <c r="AX13" s="94" t="s">
        <v>61</v>
      </c>
      <c r="AY13" s="90" t="s">
        <v>0</v>
      </c>
      <c r="AZ13" s="113" t="s">
        <v>31</v>
      </c>
      <c r="BA13" s="89" t="s">
        <v>32</v>
      </c>
    </row>
    <row r="14" spans="1:53" ht="14.25">
      <c r="A14" s="161" t="s">
        <v>68</v>
      </c>
      <c r="B14" s="116" t="s">
        <v>31</v>
      </c>
      <c r="C14" s="88" t="s">
        <v>34</v>
      </c>
      <c r="D14" s="90" t="s">
        <v>0</v>
      </c>
      <c r="E14" s="113" t="s">
        <v>31</v>
      </c>
      <c r="F14" s="109" t="s">
        <v>32</v>
      </c>
      <c r="G14" s="91" t="s">
        <v>90</v>
      </c>
      <c r="H14" s="90" t="s">
        <v>0</v>
      </c>
      <c r="I14" s="113" t="s">
        <v>31</v>
      </c>
      <c r="J14" s="92" t="s">
        <v>11</v>
      </c>
      <c r="K14" s="90" t="s">
        <v>0</v>
      </c>
      <c r="L14" s="113" t="s">
        <v>31</v>
      </c>
      <c r="M14" s="94" t="s">
        <v>61</v>
      </c>
      <c r="N14" s="90" t="s">
        <v>0</v>
      </c>
      <c r="O14" s="113" t="s">
        <v>31</v>
      </c>
      <c r="P14" s="89" t="s">
        <v>32</v>
      </c>
      <c r="Q14" s="90" t="s">
        <v>0</v>
      </c>
      <c r="R14" s="75" t="s">
        <v>34</v>
      </c>
      <c r="S14" s="95" t="s">
        <v>32</v>
      </c>
      <c r="T14" s="115" t="s">
        <v>33</v>
      </c>
      <c r="U14" s="90" t="s">
        <v>0</v>
      </c>
      <c r="V14" s="113" t="s">
        <v>31</v>
      </c>
      <c r="W14" s="92" t="s">
        <v>11</v>
      </c>
      <c r="X14" s="90" t="s">
        <v>0</v>
      </c>
      <c r="Y14" s="113" t="s">
        <v>31</v>
      </c>
      <c r="Z14" s="89" t="s">
        <v>32</v>
      </c>
      <c r="AA14" s="75" t="s">
        <v>34</v>
      </c>
      <c r="AB14" s="90" t="s">
        <v>0</v>
      </c>
      <c r="AC14" s="113" t="s">
        <v>31</v>
      </c>
      <c r="AD14" s="90" t="s">
        <v>0</v>
      </c>
      <c r="AE14" s="113" t="s">
        <v>31</v>
      </c>
      <c r="AF14" s="89" t="s">
        <v>32</v>
      </c>
      <c r="AG14" s="77" t="s">
        <v>11</v>
      </c>
      <c r="AH14" s="90" t="s">
        <v>0</v>
      </c>
      <c r="AI14" s="113" t="s">
        <v>31</v>
      </c>
      <c r="AJ14" s="76" t="s">
        <v>90</v>
      </c>
      <c r="AK14" s="90" t="s">
        <v>0</v>
      </c>
      <c r="AL14" s="113" t="s">
        <v>31</v>
      </c>
      <c r="AM14" s="88" t="s">
        <v>34</v>
      </c>
      <c r="AN14" s="90" t="s">
        <v>0</v>
      </c>
      <c r="AO14" s="113" t="s">
        <v>31</v>
      </c>
      <c r="AP14" s="109" t="s">
        <v>32</v>
      </c>
      <c r="AQ14" s="91" t="s">
        <v>90</v>
      </c>
      <c r="AR14" s="90" t="s">
        <v>0</v>
      </c>
      <c r="AS14" s="113" t="s">
        <v>31</v>
      </c>
      <c r="AT14" s="92" t="s">
        <v>11</v>
      </c>
      <c r="AU14" s="90" t="s">
        <v>0</v>
      </c>
      <c r="AV14" s="113" t="s">
        <v>31</v>
      </c>
      <c r="AW14" s="94" t="s">
        <v>61</v>
      </c>
      <c r="AX14" s="90" t="s">
        <v>0</v>
      </c>
      <c r="AY14" s="113" t="s">
        <v>31</v>
      </c>
      <c r="AZ14" s="89" t="s">
        <v>32</v>
      </c>
      <c r="BA14" s="90" t="s">
        <v>0</v>
      </c>
    </row>
    <row r="15" spans="1:53" ht="14.25">
      <c r="A15" s="161"/>
      <c r="B15" s="87" t="s">
        <v>34</v>
      </c>
      <c r="C15" s="90" t="s">
        <v>0</v>
      </c>
      <c r="D15" s="113" t="s">
        <v>31</v>
      </c>
      <c r="E15" s="83" t="s">
        <v>0</v>
      </c>
      <c r="F15" s="91" t="s">
        <v>90</v>
      </c>
      <c r="G15" s="90" t="s">
        <v>0</v>
      </c>
      <c r="H15" s="113" t="s">
        <v>31</v>
      </c>
      <c r="I15" s="92" t="s">
        <v>11</v>
      </c>
      <c r="J15" s="90" t="s">
        <v>0</v>
      </c>
      <c r="K15" s="113" t="s">
        <v>31</v>
      </c>
      <c r="L15" s="94" t="s">
        <v>61</v>
      </c>
      <c r="M15" s="90" t="s">
        <v>0</v>
      </c>
      <c r="N15" s="113" t="s">
        <v>31</v>
      </c>
      <c r="O15" s="89" t="s">
        <v>32</v>
      </c>
      <c r="P15" s="90" t="s">
        <v>0</v>
      </c>
      <c r="Q15" s="113" t="s">
        <v>31</v>
      </c>
      <c r="R15" s="109" t="s">
        <v>32</v>
      </c>
      <c r="S15" s="115" t="s">
        <v>33</v>
      </c>
      <c r="T15" s="90" t="s">
        <v>0</v>
      </c>
      <c r="U15" s="113" t="s">
        <v>31</v>
      </c>
      <c r="V15" s="92" t="s">
        <v>11</v>
      </c>
      <c r="W15" s="90" t="s">
        <v>0</v>
      </c>
      <c r="X15" s="113" t="s">
        <v>31</v>
      </c>
      <c r="Y15" s="89" t="s">
        <v>32</v>
      </c>
      <c r="Z15" s="99" t="s">
        <v>61</v>
      </c>
      <c r="AA15" s="90" t="s">
        <v>0</v>
      </c>
      <c r="AB15" s="113" t="s">
        <v>31</v>
      </c>
      <c r="AC15" s="90" t="s">
        <v>0</v>
      </c>
      <c r="AD15" s="113" t="s">
        <v>31</v>
      </c>
      <c r="AE15" s="89" t="s">
        <v>32</v>
      </c>
      <c r="AF15" s="115" t="s">
        <v>33</v>
      </c>
      <c r="AG15" s="90" t="s">
        <v>0</v>
      </c>
      <c r="AH15" s="113" t="s">
        <v>31</v>
      </c>
      <c r="AI15" s="115" t="s">
        <v>33</v>
      </c>
      <c r="AJ15" s="90" t="s">
        <v>0</v>
      </c>
      <c r="AK15" s="113" t="s">
        <v>31</v>
      </c>
      <c r="AL15" s="88" t="s">
        <v>34</v>
      </c>
      <c r="AM15" s="90" t="s">
        <v>0</v>
      </c>
      <c r="AN15" s="113" t="s">
        <v>31</v>
      </c>
      <c r="AO15" s="83" t="s">
        <v>0</v>
      </c>
      <c r="AP15" s="91" t="s">
        <v>90</v>
      </c>
      <c r="AQ15" s="90" t="s">
        <v>0</v>
      </c>
      <c r="AR15" s="113" t="s">
        <v>31</v>
      </c>
      <c r="AS15" s="92" t="s">
        <v>11</v>
      </c>
      <c r="AT15" s="90" t="s">
        <v>0</v>
      </c>
      <c r="AU15" s="113" t="s">
        <v>31</v>
      </c>
      <c r="AV15" s="94" t="s">
        <v>61</v>
      </c>
      <c r="AW15" s="90" t="s">
        <v>0</v>
      </c>
      <c r="AX15" s="113" t="s">
        <v>31</v>
      </c>
      <c r="AY15" s="89" t="s">
        <v>32</v>
      </c>
      <c r="AZ15" s="90" t="s">
        <v>0</v>
      </c>
      <c r="BA15" s="113" t="s">
        <v>31</v>
      </c>
    </row>
    <row r="16" spans="1:53" ht="14.25">
      <c r="A16" s="161" t="s">
        <v>71</v>
      </c>
      <c r="B16" s="51" t="s">
        <v>0</v>
      </c>
      <c r="C16" s="113" t="s">
        <v>31</v>
      </c>
      <c r="D16" s="109" t="s">
        <v>32</v>
      </c>
      <c r="E16" s="91" t="s">
        <v>90</v>
      </c>
      <c r="F16" s="90" t="s">
        <v>0</v>
      </c>
      <c r="G16" s="113" t="s">
        <v>31</v>
      </c>
      <c r="H16" s="92" t="s">
        <v>11</v>
      </c>
      <c r="I16" s="90" t="s">
        <v>0</v>
      </c>
      <c r="J16" s="113" t="s">
        <v>31</v>
      </c>
      <c r="K16" s="94" t="s">
        <v>61</v>
      </c>
      <c r="L16" s="90" t="s">
        <v>0</v>
      </c>
      <c r="M16" s="113" t="s">
        <v>31</v>
      </c>
      <c r="N16" s="89" t="s">
        <v>32</v>
      </c>
      <c r="O16" s="90" t="s">
        <v>0</v>
      </c>
      <c r="P16" s="113" t="s">
        <v>31</v>
      </c>
      <c r="Q16" s="76" t="s">
        <v>90</v>
      </c>
      <c r="R16" s="115" t="s">
        <v>33</v>
      </c>
      <c r="S16" s="90" t="s">
        <v>0</v>
      </c>
      <c r="T16" s="113" t="s">
        <v>31</v>
      </c>
      <c r="U16" s="92" t="s">
        <v>11</v>
      </c>
      <c r="V16" s="90" t="s">
        <v>0</v>
      </c>
      <c r="W16" s="113" t="s">
        <v>31</v>
      </c>
      <c r="X16" s="89" t="s">
        <v>32</v>
      </c>
      <c r="Y16" s="75" t="s">
        <v>34</v>
      </c>
      <c r="Z16" s="90" t="s">
        <v>0</v>
      </c>
      <c r="AA16" s="113" t="s">
        <v>31</v>
      </c>
      <c r="AB16" s="90" t="s">
        <v>0</v>
      </c>
      <c r="AC16" s="113" t="s">
        <v>31</v>
      </c>
      <c r="AD16" s="89" t="s">
        <v>32</v>
      </c>
      <c r="AE16" s="77" t="s">
        <v>11</v>
      </c>
      <c r="AF16" s="90" t="s">
        <v>0</v>
      </c>
      <c r="AG16" s="113" t="s">
        <v>31</v>
      </c>
      <c r="AH16" s="76" t="s">
        <v>90</v>
      </c>
      <c r="AI16" s="90" t="s">
        <v>0</v>
      </c>
      <c r="AJ16" s="113" t="s">
        <v>31</v>
      </c>
      <c r="AK16" s="88" t="s">
        <v>34</v>
      </c>
      <c r="AL16" s="90" t="s">
        <v>0</v>
      </c>
      <c r="AM16" s="113" t="s">
        <v>31</v>
      </c>
      <c r="AN16" s="109" t="s">
        <v>32</v>
      </c>
      <c r="AO16" s="91" t="s">
        <v>90</v>
      </c>
      <c r="AP16" s="90" t="s">
        <v>0</v>
      </c>
      <c r="AQ16" s="113" t="s">
        <v>31</v>
      </c>
      <c r="AR16" s="92" t="s">
        <v>11</v>
      </c>
      <c r="AS16" s="90" t="s">
        <v>0</v>
      </c>
      <c r="AT16" s="113" t="s">
        <v>31</v>
      </c>
      <c r="AU16" s="94" t="s">
        <v>61</v>
      </c>
      <c r="AV16" s="90" t="s">
        <v>0</v>
      </c>
      <c r="AW16" s="113" t="s">
        <v>31</v>
      </c>
      <c r="AX16" s="89" t="s">
        <v>32</v>
      </c>
      <c r="AY16" s="90" t="s">
        <v>0</v>
      </c>
      <c r="AZ16" s="113" t="s">
        <v>31</v>
      </c>
      <c r="BA16" s="109" t="s">
        <v>32</v>
      </c>
    </row>
    <row r="17" spans="1:53" ht="14.25">
      <c r="A17" s="161"/>
      <c r="B17" s="117" t="s">
        <v>31</v>
      </c>
      <c r="C17" s="109" t="s">
        <v>32</v>
      </c>
      <c r="D17" s="91" t="s">
        <v>90</v>
      </c>
      <c r="E17" s="90" t="s">
        <v>0</v>
      </c>
      <c r="F17" s="113" t="s">
        <v>31</v>
      </c>
      <c r="G17" s="92" t="s">
        <v>11</v>
      </c>
      <c r="H17" s="90" t="s">
        <v>0</v>
      </c>
      <c r="I17" s="113" t="s">
        <v>31</v>
      </c>
      <c r="J17" s="94" t="s">
        <v>61</v>
      </c>
      <c r="K17" s="90" t="s">
        <v>0</v>
      </c>
      <c r="L17" s="113" t="s">
        <v>31</v>
      </c>
      <c r="M17" s="89" t="s">
        <v>32</v>
      </c>
      <c r="N17" s="90" t="s">
        <v>0</v>
      </c>
      <c r="O17" s="113" t="s">
        <v>31</v>
      </c>
      <c r="P17" s="83" t="s">
        <v>0</v>
      </c>
      <c r="Q17" s="115" t="s">
        <v>33</v>
      </c>
      <c r="R17" s="90" t="s">
        <v>0</v>
      </c>
      <c r="S17" s="113" t="s">
        <v>31</v>
      </c>
      <c r="T17" s="92" t="s">
        <v>11</v>
      </c>
      <c r="U17" s="90" t="s">
        <v>0</v>
      </c>
      <c r="V17" s="113" t="s">
        <v>31</v>
      </c>
      <c r="W17" s="89" t="s">
        <v>32</v>
      </c>
      <c r="X17" s="97" t="s">
        <v>90</v>
      </c>
      <c r="Y17" s="90" t="s">
        <v>0</v>
      </c>
      <c r="Z17" s="113" t="s">
        <v>31</v>
      </c>
      <c r="AA17" s="90" t="s">
        <v>0</v>
      </c>
      <c r="AB17" s="113" t="s">
        <v>31</v>
      </c>
      <c r="AC17" s="89" t="s">
        <v>32</v>
      </c>
      <c r="AD17" s="115" t="s">
        <v>33</v>
      </c>
      <c r="AE17" s="90" t="s">
        <v>0</v>
      </c>
      <c r="AF17" s="113" t="s">
        <v>31</v>
      </c>
      <c r="AG17" s="115" t="s">
        <v>33</v>
      </c>
      <c r="AH17" s="90" t="s">
        <v>0</v>
      </c>
      <c r="AI17" s="113" t="s">
        <v>31</v>
      </c>
      <c r="AJ17" s="88" t="s">
        <v>34</v>
      </c>
      <c r="AK17" s="90" t="s">
        <v>0</v>
      </c>
      <c r="AL17" s="113" t="s">
        <v>31</v>
      </c>
      <c r="AM17" s="83" t="s">
        <v>0</v>
      </c>
      <c r="AN17" s="91" t="s">
        <v>90</v>
      </c>
      <c r="AO17" s="90" t="s">
        <v>0</v>
      </c>
      <c r="AP17" s="113" t="s">
        <v>31</v>
      </c>
      <c r="AQ17" s="92" t="s">
        <v>11</v>
      </c>
      <c r="AR17" s="90" t="s">
        <v>0</v>
      </c>
      <c r="AS17" s="113" t="s">
        <v>31</v>
      </c>
      <c r="AT17" s="94" t="s">
        <v>61</v>
      </c>
      <c r="AU17" s="90" t="s">
        <v>0</v>
      </c>
      <c r="AV17" s="113" t="s">
        <v>31</v>
      </c>
      <c r="AW17" s="89" t="s">
        <v>32</v>
      </c>
      <c r="AX17" s="90" t="s">
        <v>0</v>
      </c>
      <c r="AY17" s="113" t="s">
        <v>31</v>
      </c>
      <c r="AZ17" s="83" t="s">
        <v>0</v>
      </c>
      <c r="BA17" s="115" t="s">
        <v>33</v>
      </c>
    </row>
    <row r="18" spans="1:53" ht="14.25">
      <c r="A18" s="161" t="s">
        <v>72</v>
      </c>
      <c r="B18" s="51" t="s">
        <v>0</v>
      </c>
      <c r="C18" s="91" t="s">
        <v>90</v>
      </c>
      <c r="D18" s="90" t="s">
        <v>0</v>
      </c>
      <c r="E18" s="113" t="s">
        <v>31</v>
      </c>
      <c r="F18" s="92" t="s">
        <v>11</v>
      </c>
      <c r="G18" s="90" t="s">
        <v>0</v>
      </c>
      <c r="H18" s="113" t="s">
        <v>31</v>
      </c>
      <c r="I18" s="94" t="s">
        <v>61</v>
      </c>
      <c r="J18" s="90" t="s">
        <v>0</v>
      </c>
      <c r="K18" s="113" t="s">
        <v>31</v>
      </c>
      <c r="L18" s="89" t="s">
        <v>32</v>
      </c>
      <c r="M18" s="90" t="s">
        <v>0</v>
      </c>
      <c r="N18" s="113" t="s">
        <v>31</v>
      </c>
      <c r="O18" s="75" t="s">
        <v>34</v>
      </c>
      <c r="P18" s="115" t="s">
        <v>33</v>
      </c>
      <c r="Q18" s="90" t="s">
        <v>0</v>
      </c>
      <c r="R18" s="113" t="s">
        <v>31</v>
      </c>
      <c r="S18" s="92" t="s">
        <v>11</v>
      </c>
      <c r="T18" s="90" t="s">
        <v>0</v>
      </c>
      <c r="U18" s="113" t="s">
        <v>31</v>
      </c>
      <c r="V18" s="89" t="s">
        <v>32</v>
      </c>
      <c r="W18" s="75" t="s">
        <v>34</v>
      </c>
      <c r="X18" s="90" t="s">
        <v>0</v>
      </c>
      <c r="Y18" s="113" t="s">
        <v>31</v>
      </c>
      <c r="Z18" s="90" t="s">
        <v>0</v>
      </c>
      <c r="AA18" s="113" t="s">
        <v>31</v>
      </c>
      <c r="AB18" s="89" t="s">
        <v>32</v>
      </c>
      <c r="AC18" s="77" t="s">
        <v>11</v>
      </c>
      <c r="AD18" s="90" t="s">
        <v>0</v>
      </c>
      <c r="AE18" s="113" t="s">
        <v>31</v>
      </c>
      <c r="AF18" s="76" t="s">
        <v>90</v>
      </c>
      <c r="AG18" s="90" t="s">
        <v>0</v>
      </c>
      <c r="AH18" s="113" t="s">
        <v>31</v>
      </c>
      <c r="AI18" s="88" t="s">
        <v>34</v>
      </c>
      <c r="AJ18" s="90" t="s">
        <v>0</v>
      </c>
      <c r="AK18" s="113" t="s">
        <v>31</v>
      </c>
      <c r="AL18" s="109" t="s">
        <v>32</v>
      </c>
      <c r="AM18" s="91" t="s">
        <v>90</v>
      </c>
      <c r="AN18" s="90" t="s">
        <v>0</v>
      </c>
      <c r="AO18" s="113" t="s">
        <v>31</v>
      </c>
      <c r="AP18" s="92" t="s">
        <v>11</v>
      </c>
      <c r="AQ18" s="90" t="s">
        <v>0</v>
      </c>
      <c r="AR18" s="113" t="s">
        <v>31</v>
      </c>
      <c r="AS18" s="94" t="s">
        <v>61</v>
      </c>
      <c r="AT18" s="90" t="s">
        <v>0</v>
      </c>
      <c r="AU18" s="113" t="s">
        <v>31</v>
      </c>
      <c r="AV18" s="89" t="s">
        <v>32</v>
      </c>
      <c r="AW18" s="90" t="s">
        <v>0</v>
      </c>
      <c r="AX18" s="113" t="s">
        <v>31</v>
      </c>
      <c r="AY18" s="109" t="s">
        <v>32</v>
      </c>
      <c r="AZ18" s="115" t="s">
        <v>33</v>
      </c>
      <c r="BA18" s="90" t="s">
        <v>0</v>
      </c>
    </row>
    <row r="19" spans="1:53" ht="14.25">
      <c r="A19" s="161"/>
      <c r="B19" s="53" t="s">
        <v>90</v>
      </c>
      <c r="C19" s="90" t="s">
        <v>0</v>
      </c>
      <c r="D19" s="113" t="s">
        <v>31</v>
      </c>
      <c r="E19" s="92" t="s">
        <v>11</v>
      </c>
      <c r="F19" s="90" t="s">
        <v>0</v>
      </c>
      <c r="G19" s="113" t="s">
        <v>31</v>
      </c>
      <c r="H19" s="94" t="s">
        <v>61</v>
      </c>
      <c r="I19" s="90" t="s">
        <v>0</v>
      </c>
      <c r="J19" s="113" t="s">
        <v>31</v>
      </c>
      <c r="K19" s="89" t="s">
        <v>32</v>
      </c>
      <c r="L19" s="90" t="s">
        <v>0</v>
      </c>
      <c r="M19" s="113" t="s">
        <v>31</v>
      </c>
      <c r="N19" s="109" t="s">
        <v>32</v>
      </c>
      <c r="O19" s="115" t="s">
        <v>33</v>
      </c>
      <c r="P19" s="90" t="s">
        <v>0</v>
      </c>
      <c r="Q19" s="113" t="s">
        <v>31</v>
      </c>
      <c r="R19" s="92" t="s">
        <v>11</v>
      </c>
      <c r="S19" s="90" t="s">
        <v>0</v>
      </c>
      <c r="T19" s="113" t="s">
        <v>31</v>
      </c>
      <c r="U19" s="89" t="s">
        <v>32</v>
      </c>
      <c r="V19" s="97" t="s">
        <v>90</v>
      </c>
      <c r="W19" s="90" t="s">
        <v>0</v>
      </c>
      <c r="X19" s="115" t="s">
        <v>33</v>
      </c>
      <c r="Y19" s="90" t="s">
        <v>0</v>
      </c>
      <c r="Z19" s="113" t="s">
        <v>31</v>
      </c>
      <c r="AA19" s="89" t="s">
        <v>32</v>
      </c>
      <c r="AB19" s="115" t="s">
        <v>33</v>
      </c>
      <c r="AC19" s="90" t="s">
        <v>0</v>
      </c>
      <c r="AD19" s="113" t="s">
        <v>31</v>
      </c>
      <c r="AE19" s="115" t="s">
        <v>33</v>
      </c>
      <c r="AF19" s="90" t="s">
        <v>0</v>
      </c>
      <c r="AG19" s="113" t="s">
        <v>31</v>
      </c>
      <c r="AH19" s="88" t="s">
        <v>34</v>
      </c>
      <c r="AI19" s="90" t="s">
        <v>0</v>
      </c>
      <c r="AJ19" s="113" t="s">
        <v>31</v>
      </c>
      <c r="AK19" s="83" t="s">
        <v>0</v>
      </c>
      <c r="AL19" s="91" t="s">
        <v>90</v>
      </c>
      <c r="AM19" s="90" t="s">
        <v>0</v>
      </c>
      <c r="AN19" s="113" t="s">
        <v>31</v>
      </c>
      <c r="AO19" s="92" t="s">
        <v>11</v>
      </c>
      <c r="AP19" s="90" t="s">
        <v>0</v>
      </c>
      <c r="AQ19" s="113" t="s">
        <v>31</v>
      </c>
      <c r="AR19" s="94" t="s">
        <v>61</v>
      </c>
      <c r="AS19" s="90" t="s">
        <v>0</v>
      </c>
      <c r="AT19" s="113" t="s">
        <v>31</v>
      </c>
      <c r="AU19" s="89" t="s">
        <v>32</v>
      </c>
      <c r="AV19" s="90" t="s">
        <v>0</v>
      </c>
      <c r="AW19" s="113" t="s">
        <v>31</v>
      </c>
      <c r="AX19" s="109" t="s">
        <v>32</v>
      </c>
      <c r="AY19" s="115" t="s">
        <v>33</v>
      </c>
      <c r="AZ19" s="90" t="s">
        <v>0</v>
      </c>
      <c r="BA19" s="113" t="s">
        <v>31</v>
      </c>
    </row>
    <row r="20" spans="1:53" ht="14.25">
      <c r="A20" s="161" t="s">
        <v>74</v>
      </c>
      <c r="B20" s="51" t="s">
        <v>0</v>
      </c>
      <c r="C20" s="113" t="s">
        <v>31</v>
      </c>
      <c r="D20" s="92" t="s">
        <v>11</v>
      </c>
      <c r="E20" s="90" t="s">
        <v>0</v>
      </c>
      <c r="F20" s="113" t="s">
        <v>31</v>
      </c>
      <c r="G20" s="94" t="s">
        <v>61</v>
      </c>
      <c r="H20" s="90" t="s">
        <v>0</v>
      </c>
      <c r="I20" s="113" t="s">
        <v>31</v>
      </c>
      <c r="J20" s="89" t="s">
        <v>32</v>
      </c>
      <c r="K20" s="90" t="s">
        <v>0</v>
      </c>
      <c r="L20" s="113" t="s">
        <v>31</v>
      </c>
      <c r="M20" s="76" t="s">
        <v>90</v>
      </c>
      <c r="N20" s="115" t="s">
        <v>33</v>
      </c>
      <c r="O20" s="90" t="s">
        <v>0</v>
      </c>
      <c r="P20" s="113" t="s">
        <v>31</v>
      </c>
      <c r="Q20" s="92" t="s">
        <v>11</v>
      </c>
      <c r="R20" s="90" t="s">
        <v>0</v>
      </c>
      <c r="S20" s="113" t="s">
        <v>31</v>
      </c>
      <c r="T20" s="89" t="s">
        <v>32</v>
      </c>
      <c r="U20" s="75" t="s">
        <v>34</v>
      </c>
      <c r="V20" s="90" t="s">
        <v>0</v>
      </c>
      <c r="W20" s="113" t="s">
        <v>31</v>
      </c>
      <c r="X20" s="90" t="s">
        <v>0</v>
      </c>
      <c r="Y20" s="113" t="s">
        <v>31</v>
      </c>
      <c r="Z20" s="89" t="s">
        <v>32</v>
      </c>
      <c r="AA20" s="77" t="s">
        <v>11</v>
      </c>
      <c r="AB20" s="90" t="s">
        <v>0</v>
      </c>
      <c r="AC20" s="113" t="s">
        <v>31</v>
      </c>
      <c r="AD20" s="76" t="s">
        <v>90</v>
      </c>
      <c r="AE20" s="90" t="s">
        <v>0</v>
      </c>
      <c r="AF20" s="113" t="s">
        <v>31</v>
      </c>
      <c r="AG20" s="88" t="s">
        <v>34</v>
      </c>
      <c r="AH20" s="90" t="s">
        <v>0</v>
      </c>
      <c r="AI20" s="113" t="s">
        <v>31</v>
      </c>
      <c r="AJ20" s="109" t="s">
        <v>32</v>
      </c>
      <c r="AK20" s="91" t="s">
        <v>90</v>
      </c>
      <c r="AL20" s="90" t="s">
        <v>0</v>
      </c>
      <c r="AM20" s="113" t="s">
        <v>31</v>
      </c>
      <c r="AN20" s="92" t="s">
        <v>11</v>
      </c>
      <c r="AO20" s="90" t="s">
        <v>0</v>
      </c>
      <c r="AP20" s="113" t="s">
        <v>31</v>
      </c>
      <c r="AQ20" s="94" t="s">
        <v>61</v>
      </c>
      <c r="AR20" s="90" t="s">
        <v>0</v>
      </c>
      <c r="AS20" s="113" t="s">
        <v>31</v>
      </c>
      <c r="AT20" s="89" t="s">
        <v>32</v>
      </c>
      <c r="AU20" s="90" t="s">
        <v>0</v>
      </c>
      <c r="AV20" s="113" t="s">
        <v>31</v>
      </c>
      <c r="AW20" s="75" t="s">
        <v>34</v>
      </c>
      <c r="AX20" s="115" t="s">
        <v>33</v>
      </c>
      <c r="AY20" s="90" t="s">
        <v>0</v>
      </c>
      <c r="AZ20" s="113" t="s">
        <v>31</v>
      </c>
      <c r="BA20" s="92" t="s">
        <v>11</v>
      </c>
    </row>
    <row r="21" spans="1:53" ht="14.25">
      <c r="A21" s="161"/>
      <c r="B21" s="117" t="s">
        <v>31</v>
      </c>
      <c r="C21" s="92" t="s">
        <v>11</v>
      </c>
      <c r="D21" s="90" t="s">
        <v>0</v>
      </c>
      <c r="E21" s="113" t="s">
        <v>31</v>
      </c>
      <c r="F21" s="94" t="s">
        <v>61</v>
      </c>
      <c r="G21" s="90" t="s">
        <v>0</v>
      </c>
      <c r="H21" s="113" t="s">
        <v>31</v>
      </c>
      <c r="I21" s="89" t="s">
        <v>32</v>
      </c>
      <c r="J21" s="90" t="s">
        <v>0</v>
      </c>
      <c r="K21" s="113" t="s">
        <v>31</v>
      </c>
      <c r="L21" s="83" t="s">
        <v>0</v>
      </c>
      <c r="M21" s="115" t="s">
        <v>33</v>
      </c>
      <c r="N21" s="90" t="s">
        <v>0</v>
      </c>
      <c r="O21" s="113" t="s">
        <v>31</v>
      </c>
      <c r="P21" s="92" t="s">
        <v>11</v>
      </c>
      <c r="Q21" s="90" t="s">
        <v>0</v>
      </c>
      <c r="R21" s="113" t="s">
        <v>31</v>
      </c>
      <c r="S21" s="89" t="s">
        <v>32</v>
      </c>
      <c r="T21" s="98" t="s">
        <v>11</v>
      </c>
      <c r="U21" s="90" t="s">
        <v>0</v>
      </c>
      <c r="V21" s="113" t="s">
        <v>31</v>
      </c>
      <c r="W21" s="90" t="s">
        <v>0</v>
      </c>
      <c r="X21" s="113" t="s">
        <v>31</v>
      </c>
      <c r="Y21" s="89" t="s">
        <v>32</v>
      </c>
      <c r="Z21" s="115" t="s">
        <v>33</v>
      </c>
      <c r="AA21" s="90" t="s">
        <v>0</v>
      </c>
      <c r="AB21" s="113" t="s">
        <v>31</v>
      </c>
      <c r="AC21" s="115" t="s">
        <v>33</v>
      </c>
      <c r="AD21" s="90" t="s">
        <v>0</v>
      </c>
      <c r="AE21" s="113" t="s">
        <v>31</v>
      </c>
      <c r="AF21" s="88" t="s">
        <v>34</v>
      </c>
      <c r="AG21" s="90" t="s">
        <v>0</v>
      </c>
      <c r="AH21" s="113" t="s">
        <v>31</v>
      </c>
      <c r="AI21" s="83" t="s">
        <v>0</v>
      </c>
      <c r="AJ21" s="91" t="s">
        <v>90</v>
      </c>
      <c r="AK21" s="90" t="s">
        <v>0</v>
      </c>
      <c r="AL21" s="113" t="s">
        <v>31</v>
      </c>
      <c r="AM21" s="92" t="s">
        <v>11</v>
      </c>
      <c r="AN21" s="90" t="s">
        <v>0</v>
      </c>
      <c r="AO21" s="113" t="s">
        <v>31</v>
      </c>
      <c r="AP21" s="94" t="s">
        <v>61</v>
      </c>
      <c r="AQ21" s="90" t="s">
        <v>0</v>
      </c>
      <c r="AR21" s="113" t="s">
        <v>31</v>
      </c>
      <c r="AS21" s="89" t="s">
        <v>32</v>
      </c>
      <c r="AT21" s="90" t="s">
        <v>0</v>
      </c>
      <c r="AU21" s="113" t="s">
        <v>31</v>
      </c>
      <c r="AV21" s="83" t="s">
        <v>0</v>
      </c>
      <c r="AW21" s="115" t="s">
        <v>33</v>
      </c>
      <c r="AX21" s="90" t="s">
        <v>0</v>
      </c>
      <c r="AY21" s="113" t="s">
        <v>31</v>
      </c>
      <c r="AZ21" s="92" t="s">
        <v>11</v>
      </c>
      <c r="BA21" s="90" t="s">
        <v>0</v>
      </c>
    </row>
    <row r="22" spans="1:53" ht="14.25">
      <c r="A22" s="162" t="s">
        <v>75</v>
      </c>
      <c r="B22" s="52" t="s">
        <v>11</v>
      </c>
      <c r="C22" s="90" t="s">
        <v>0</v>
      </c>
      <c r="D22" s="113" t="s">
        <v>31</v>
      </c>
      <c r="E22" s="94" t="s">
        <v>61</v>
      </c>
      <c r="F22" s="90" t="s">
        <v>0</v>
      </c>
      <c r="G22" s="113" t="s">
        <v>31</v>
      </c>
      <c r="H22" s="89" t="s">
        <v>32</v>
      </c>
      <c r="I22" s="90" t="s">
        <v>0</v>
      </c>
      <c r="J22" s="113" t="s">
        <v>31</v>
      </c>
      <c r="K22" s="75" t="s">
        <v>34</v>
      </c>
      <c r="L22" s="115" t="s">
        <v>33</v>
      </c>
      <c r="M22" s="90" t="s">
        <v>0</v>
      </c>
      <c r="N22" s="113" t="s">
        <v>31</v>
      </c>
      <c r="O22" s="92" t="s">
        <v>11</v>
      </c>
      <c r="P22" s="90" t="s">
        <v>0</v>
      </c>
      <c r="Q22" s="113" t="s">
        <v>31</v>
      </c>
      <c r="R22" s="89" t="s">
        <v>32</v>
      </c>
      <c r="S22" s="75" t="s">
        <v>34</v>
      </c>
      <c r="T22" s="90" t="s">
        <v>0</v>
      </c>
      <c r="U22" s="113" t="s">
        <v>31</v>
      </c>
      <c r="V22" s="90" t="s">
        <v>0</v>
      </c>
      <c r="W22" s="113" t="s">
        <v>31</v>
      </c>
      <c r="X22" s="89" t="s">
        <v>32</v>
      </c>
      <c r="Y22" s="77" t="s">
        <v>11</v>
      </c>
      <c r="Z22" s="90" t="s">
        <v>0</v>
      </c>
      <c r="AA22" s="113" t="s">
        <v>31</v>
      </c>
      <c r="AB22" s="76" t="s">
        <v>90</v>
      </c>
      <c r="AC22" s="90" t="s">
        <v>0</v>
      </c>
      <c r="AD22" s="113" t="s">
        <v>31</v>
      </c>
      <c r="AE22" s="88" t="s">
        <v>34</v>
      </c>
      <c r="AF22" s="90" t="s">
        <v>0</v>
      </c>
      <c r="AG22" s="113" t="s">
        <v>31</v>
      </c>
      <c r="AH22" s="109" t="s">
        <v>32</v>
      </c>
      <c r="AI22" s="91" t="s">
        <v>90</v>
      </c>
      <c r="AJ22" s="90" t="s">
        <v>0</v>
      </c>
      <c r="AK22" s="113" t="s">
        <v>31</v>
      </c>
      <c r="AL22" s="92" t="s">
        <v>11</v>
      </c>
      <c r="AM22" s="90" t="s">
        <v>0</v>
      </c>
      <c r="AN22" s="113" t="s">
        <v>31</v>
      </c>
      <c r="AO22" s="94" t="s">
        <v>61</v>
      </c>
      <c r="AP22" s="90" t="s">
        <v>0</v>
      </c>
      <c r="AQ22" s="113" t="s">
        <v>31</v>
      </c>
      <c r="AR22" s="89" t="s">
        <v>32</v>
      </c>
      <c r="AS22" s="90" t="s">
        <v>0</v>
      </c>
      <c r="AT22" s="113" t="s">
        <v>31</v>
      </c>
      <c r="AU22" s="75" t="s">
        <v>34</v>
      </c>
      <c r="AV22" s="115" t="s">
        <v>33</v>
      </c>
      <c r="AW22" s="90" t="s">
        <v>0</v>
      </c>
      <c r="AX22" s="113" t="s">
        <v>31</v>
      </c>
      <c r="AY22" s="92" t="s">
        <v>11</v>
      </c>
      <c r="AZ22" s="90" t="s">
        <v>0</v>
      </c>
      <c r="BA22" s="113" t="s">
        <v>31</v>
      </c>
    </row>
    <row r="23" spans="1:53" ht="14.25">
      <c r="A23" s="163"/>
      <c r="B23" s="51" t="s">
        <v>0</v>
      </c>
      <c r="C23" s="113" t="s">
        <v>31</v>
      </c>
      <c r="D23" s="94" t="s">
        <v>61</v>
      </c>
      <c r="E23" s="90" t="s">
        <v>0</v>
      </c>
      <c r="F23" s="113" t="s">
        <v>31</v>
      </c>
      <c r="G23" s="89" t="s">
        <v>32</v>
      </c>
      <c r="H23" s="90" t="s">
        <v>0</v>
      </c>
      <c r="I23" s="113" t="s">
        <v>31</v>
      </c>
      <c r="J23" s="109" t="s">
        <v>32</v>
      </c>
      <c r="K23" s="115" t="s">
        <v>33</v>
      </c>
      <c r="L23" s="90" t="s">
        <v>0</v>
      </c>
      <c r="M23" s="113" t="s">
        <v>31</v>
      </c>
      <c r="N23" s="92" t="s">
        <v>11</v>
      </c>
      <c r="O23" s="90" t="s">
        <v>0</v>
      </c>
      <c r="P23" s="113" t="s">
        <v>31</v>
      </c>
      <c r="Q23" s="89" t="s">
        <v>32</v>
      </c>
      <c r="R23" s="97" t="s">
        <v>90</v>
      </c>
      <c r="S23" s="90" t="s">
        <v>0</v>
      </c>
      <c r="T23" s="113" t="s">
        <v>31</v>
      </c>
      <c r="U23" s="90" t="s">
        <v>0</v>
      </c>
      <c r="V23" s="113" t="s">
        <v>31</v>
      </c>
      <c r="W23" s="89" t="s">
        <v>32</v>
      </c>
      <c r="X23" s="115" t="s">
        <v>33</v>
      </c>
      <c r="Y23" s="90" t="s">
        <v>0</v>
      </c>
      <c r="Z23" s="113" t="s">
        <v>31</v>
      </c>
      <c r="AA23" s="115" t="s">
        <v>33</v>
      </c>
      <c r="AB23" s="90" t="s">
        <v>0</v>
      </c>
      <c r="AC23" s="113" t="s">
        <v>31</v>
      </c>
      <c r="AD23" s="88" t="s">
        <v>34</v>
      </c>
      <c r="AE23" s="90" t="s">
        <v>0</v>
      </c>
      <c r="AF23" s="113" t="s">
        <v>31</v>
      </c>
      <c r="AG23" s="83" t="s">
        <v>0</v>
      </c>
      <c r="AH23" s="91" t="s">
        <v>90</v>
      </c>
      <c r="AI23" s="90" t="s">
        <v>0</v>
      </c>
      <c r="AJ23" s="113" t="s">
        <v>31</v>
      </c>
      <c r="AK23" s="92" t="s">
        <v>11</v>
      </c>
      <c r="AL23" s="90" t="s">
        <v>0</v>
      </c>
      <c r="AM23" s="113" t="s">
        <v>31</v>
      </c>
      <c r="AN23" s="94" t="s">
        <v>61</v>
      </c>
      <c r="AO23" s="90" t="s">
        <v>0</v>
      </c>
      <c r="AP23" s="113" t="s">
        <v>31</v>
      </c>
      <c r="AQ23" s="89" t="s">
        <v>32</v>
      </c>
      <c r="AR23" s="90" t="s">
        <v>0</v>
      </c>
      <c r="AS23" s="113" t="s">
        <v>31</v>
      </c>
      <c r="AT23" s="109" t="s">
        <v>32</v>
      </c>
      <c r="AU23" s="115" t="s">
        <v>33</v>
      </c>
      <c r="AV23" s="90" t="s">
        <v>0</v>
      </c>
      <c r="AW23" s="113" t="s">
        <v>31</v>
      </c>
      <c r="AX23" s="92" t="s">
        <v>11</v>
      </c>
      <c r="AY23" s="90" t="s">
        <v>0</v>
      </c>
      <c r="AZ23" s="113" t="s">
        <v>31</v>
      </c>
      <c r="BA23" s="89" t="s">
        <v>32</v>
      </c>
    </row>
    <row r="24" spans="1:53" ht="14.25">
      <c r="A24" s="162" t="s">
        <v>76</v>
      </c>
      <c r="B24" s="117" t="s">
        <v>31</v>
      </c>
      <c r="C24" s="94" t="s">
        <v>61</v>
      </c>
      <c r="D24" s="90" t="s">
        <v>0</v>
      </c>
      <c r="E24" s="113" t="s">
        <v>31</v>
      </c>
      <c r="F24" s="89" t="s">
        <v>32</v>
      </c>
      <c r="G24" s="90" t="s">
        <v>0</v>
      </c>
      <c r="H24" s="113" t="s">
        <v>31</v>
      </c>
      <c r="I24" s="78" t="s">
        <v>61</v>
      </c>
      <c r="J24" s="115" t="s">
        <v>33</v>
      </c>
      <c r="K24" s="90" t="s">
        <v>0</v>
      </c>
      <c r="L24" s="113" t="s">
        <v>31</v>
      </c>
      <c r="M24" s="92" t="s">
        <v>11</v>
      </c>
      <c r="N24" s="90" t="s">
        <v>0</v>
      </c>
      <c r="O24" s="113" t="s">
        <v>31</v>
      </c>
      <c r="P24" s="89" t="s">
        <v>32</v>
      </c>
      <c r="Q24" s="75" t="s">
        <v>34</v>
      </c>
      <c r="R24" s="90" t="s">
        <v>0</v>
      </c>
      <c r="S24" s="113" t="s">
        <v>31</v>
      </c>
      <c r="T24" s="90" t="s">
        <v>0</v>
      </c>
      <c r="U24" s="113" t="s">
        <v>31</v>
      </c>
      <c r="V24" s="89" t="s">
        <v>32</v>
      </c>
      <c r="W24" s="77" t="s">
        <v>11</v>
      </c>
      <c r="X24" s="90" t="s">
        <v>0</v>
      </c>
      <c r="Y24" s="113" t="s">
        <v>31</v>
      </c>
      <c r="Z24" s="76" t="s">
        <v>90</v>
      </c>
      <c r="AA24" s="90" t="s">
        <v>0</v>
      </c>
      <c r="AB24" s="113" t="s">
        <v>31</v>
      </c>
      <c r="AC24" s="88" t="s">
        <v>34</v>
      </c>
      <c r="AD24" s="90" t="s">
        <v>0</v>
      </c>
      <c r="AE24" s="113" t="s">
        <v>31</v>
      </c>
      <c r="AF24" s="109" t="s">
        <v>32</v>
      </c>
      <c r="AG24" s="91" t="s">
        <v>90</v>
      </c>
      <c r="AH24" s="90" t="s">
        <v>0</v>
      </c>
      <c r="AI24" s="113" t="s">
        <v>31</v>
      </c>
      <c r="AJ24" s="92" t="s">
        <v>11</v>
      </c>
      <c r="AK24" s="90" t="s">
        <v>0</v>
      </c>
      <c r="AL24" s="113" t="s">
        <v>31</v>
      </c>
      <c r="AM24" s="94" t="s">
        <v>61</v>
      </c>
      <c r="AN24" s="90" t="s">
        <v>0</v>
      </c>
      <c r="AO24" s="113" t="s">
        <v>31</v>
      </c>
      <c r="AP24" s="89" t="s">
        <v>32</v>
      </c>
      <c r="AQ24" s="90" t="s">
        <v>0</v>
      </c>
      <c r="AR24" s="113" t="s">
        <v>31</v>
      </c>
      <c r="AS24" s="75" t="s">
        <v>34</v>
      </c>
      <c r="AT24" s="115" t="s">
        <v>33</v>
      </c>
      <c r="AU24" s="90" t="s">
        <v>0</v>
      </c>
      <c r="AV24" s="113" t="s">
        <v>31</v>
      </c>
      <c r="AW24" s="92" t="s">
        <v>11</v>
      </c>
      <c r="AX24" s="90" t="s">
        <v>0</v>
      </c>
      <c r="AY24" s="113" t="s">
        <v>31</v>
      </c>
      <c r="AZ24" s="89" t="s">
        <v>32</v>
      </c>
      <c r="BA24" s="75" t="s">
        <v>34</v>
      </c>
    </row>
    <row r="25" spans="1:53" ht="14.25">
      <c r="A25" s="163"/>
      <c r="B25" s="80" t="s">
        <v>61</v>
      </c>
      <c r="C25" s="90" t="s">
        <v>0</v>
      </c>
      <c r="D25" s="113" t="s">
        <v>31</v>
      </c>
      <c r="E25" s="89" t="s">
        <v>32</v>
      </c>
      <c r="F25" s="90" t="s">
        <v>0</v>
      </c>
      <c r="G25" s="113" t="s">
        <v>31</v>
      </c>
      <c r="H25" s="83" t="s">
        <v>0</v>
      </c>
      <c r="I25" s="115" t="s">
        <v>33</v>
      </c>
      <c r="J25" s="90" t="s">
        <v>0</v>
      </c>
      <c r="K25" s="113" t="s">
        <v>31</v>
      </c>
      <c r="L25" s="92" t="s">
        <v>11</v>
      </c>
      <c r="M25" s="90" t="s">
        <v>0</v>
      </c>
      <c r="N25" s="113" t="s">
        <v>31</v>
      </c>
      <c r="O25" s="89" t="s">
        <v>32</v>
      </c>
      <c r="P25" s="76" t="s">
        <v>90</v>
      </c>
      <c r="Q25" s="90" t="s">
        <v>0</v>
      </c>
      <c r="R25" s="113" t="s">
        <v>31</v>
      </c>
      <c r="S25" s="90" t="s">
        <v>0</v>
      </c>
      <c r="T25" s="113" t="s">
        <v>31</v>
      </c>
      <c r="U25" s="89" t="s">
        <v>32</v>
      </c>
      <c r="V25" s="115" t="s">
        <v>33</v>
      </c>
      <c r="W25" s="90" t="s">
        <v>0</v>
      </c>
      <c r="X25" s="113" t="s">
        <v>31</v>
      </c>
      <c r="Y25" s="115" t="s">
        <v>33</v>
      </c>
      <c r="Z25" s="90" t="s">
        <v>0</v>
      </c>
      <c r="AA25" s="113" t="s">
        <v>31</v>
      </c>
      <c r="AB25" s="88" t="s">
        <v>34</v>
      </c>
      <c r="AC25" s="90" t="s">
        <v>0</v>
      </c>
      <c r="AD25" s="109" t="s">
        <v>32</v>
      </c>
      <c r="AE25" s="83" t="s">
        <v>0</v>
      </c>
      <c r="AF25" s="91" t="s">
        <v>90</v>
      </c>
      <c r="AG25" s="90" t="s">
        <v>0</v>
      </c>
      <c r="AH25" s="113" t="s">
        <v>31</v>
      </c>
      <c r="AI25" s="92" t="s">
        <v>11</v>
      </c>
      <c r="AJ25" s="90" t="s">
        <v>0</v>
      </c>
      <c r="AK25" s="113" t="s">
        <v>31</v>
      </c>
      <c r="AL25" s="94" t="s">
        <v>61</v>
      </c>
      <c r="AM25" s="90" t="s">
        <v>0</v>
      </c>
      <c r="AN25" s="113" t="s">
        <v>31</v>
      </c>
      <c r="AO25" s="89" t="s">
        <v>32</v>
      </c>
      <c r="AP25" s="90" t="s">
        <v>0</v>
      </c>
      <c r="AQ25" s="113" t="s">
        <v>31</v>
      </c>
      <c r="AR25" s="83" t="s">
        <v>0</v>
      </c>
      <c r="AS25" s="115" t="s">
        <v>33</v>
      </c>
      <c r="AT25" s="90" t="s">
        <v>0</v>
      </c>
      <c r="AU25" s="113" t="s">
        <v>31</v>
      </c>
      <c r="AV25" s="92" t="s">
        <v>11</v>
      </c>
      <c r="AW25" s="90" t="s">
        <v>0</v>
      </c>
      <c r="AX25" s="113" t="s">
        <v>31</v>
      </c>
      <c r="AY25" s="89" t="s">
        <v>32</v>
      </c>
      <c r="AZ25" s="78" t="s">
        <v>61</v>
      </c>
      <c r="BA25" s="90" t="s">
        <v>0</v>
      </c>
    </row>
    <row r="26" spans="1:53" ht="14.25">
      <c r="A26" s="161" t="s">
        <v>77</v>
      </c>
      <c r="B26" s="51" t="s">
        <v>0</v>
      </c>
      <c r="C26" s="113" t="s">
        <v>31</v>
      </c>
      <c r="D26" s="89" t="s">
        <v>32</v>
      </c>
      <c r="E26" s="90" t="s">
        <v>0</v>
      </c>
      <c r="F26" s="113" t="s">
        <v>31</v>
      </c>
      <c r="G26" s="75" t="s">
        <v>34</v>
      </c>
      <c r="H26" s="115" t="s">
        <v>33</v>
      </c>
      <c r="I26" s="90" t="s">
        <v>0</v>
      </c>
      <c r="J26" s="113" t="s">
        <v>31</v>
      </c>
      <c r="K26" s="92" t="s">
        <v>11</v>
      </c>
      <c r="L26" s="90" t="s">
        <v>0</v>
      </c>
      <c r="M26" s="113" t="s">
        <v>31</v>
      </c>
      <c r="N26" s="89" t="s">
        <v>32</v>
      </c>
      <c r="O26" s="75" t="s">
        <v>34</v>
      </c>
      <c r="P26" s="90" t="s">
        <v>0</v>
      </c>
      <c r="Q26" s="113" t="s">
        <v>31</v>
      </c>
      <c r="R26" s="90" t="s">
        <v>0</v>
      </c>
      <c r="S26" s="113" t="s">
        <v>31</v>
      </c>
      <c r="T26" s="89" t="s">
        <v>32</v>
      </c>
      <c r="U26" s="77" t="s">
        <v>11</v>
      </c>
      <c r="V26" s="90" t="s">
        <v>0</v>
      </c>
      <c r="W26" s="113" t="s">
        <v>31</v>
      </c>
      <c r="X26" s="76" t="s">
        <v>90</v>
      </c>
      <c r="Y26" s="90" t="s">
        <v>0</v>
      </c>
      <c r="Z26" s="113" t="s">
        <v>31</v>
      </c>
      <c r="AA26" s="88" t="s">
        <v>34</v>
      </c>
      <c r="AB26" s="90" t="s">
        <v>0</v>
      </c>
      <c r="AC26" s="113" t="s">
        <v>31</v>
      </c>
      <c r="AD26" s="77" t="s">
        <v>11</v>
      </c>
      <c r="AE26" s="91" t="s">
        <v>90</v>
      </c>
      <c r="AF26" s="90" t="s">
        <v>0</v>
      </c>
      <c r="AG26" s="113" t="s">
        <v>31</v>
      </c>
      <c r="AH26" s="92" t="s">
        <v>11</v>
      </c>
      <c r="AI26" s="90" t="s">
        <v>0</v>
      </c>
      <c r="AJ26" s="113" t="s">
        <v>31</v>
      </c>
      <c r="AK26" s="94" t="s">
        <v>61</v>
      </c>
      <c r="AL26" s="90" t="s">
        <v>0</v>
      </c>
      <c r="AM26" s="113" t="s">
        <v>31</v>
      </c>
      <c r="AN26" s="89" t="s">
        <v>32</v>
      </c>
      <c r="AO26" s="90" t="s">
        <v>0</v>
      </c>
      <c r="AP26" s="113" t="s">
        <v>31</v>
      </c>
      <c r="AQ26" s="75" t="s">
        <v>34</v>
      </c>
      <c r="AR26" s="122"/>
      <c r="AS26" s="90" t="s">
        <v>0</v>
      </c>
      <c r="AT26" s="113" t="s">
        <v>31</v>
      </c>
      <c r="AU26" s="92" t="s">
        <v>11</v>
      </c>
      <c r="AV26" s="90" t="s">
        <v>0</v>
      </c>
      <c r="AW26" s="113" t="s">
        <v>31</v>
      </c>
      <c r="AX26" s="89" t="s">
        <v>32</v>
      </c>
      <c r="AY26" s="122"/>
      <c r="AZ26" s="90" t="s">
        <v>0</v>
      </c>
      <c r="BA26" s="113" t="s">
        <v>31</v>
      </c>
    </row>
    <row r="27" spans="1:53" ht="14.25">
      <c r="A27" s="161"/>
      <c r="B27" s="117" t="s">
        <v>31</v>
      </c>
      <c r="C27" s="89" t="s">
        <v>32</v>
      </c>
      <c r="D27" s="90" t="s">
        <v>0</v>
      </c>
      <c r="E27" s="113" t="s">
        <v>31</v>
      </c>
      <c r="F27" s="109" t="s">
        <v>32</v>
      </c>
      <c r="G27" s="115" t="s">
        <v>33</v>
      </c>
      <c r="H27" s="90" t="s">
        <v>0</v>
      </c>
      <c r="I27" s="113" t="s">
        <v>31</v>
      </c>
      <c r="J27" s="92" t="s">
        <v>11</v>
      </c>
      <c r="K27" s="90" t="s">
        <v>0</v>
      </c>
      <c r="L27" s="113" t="s">
        <v>31</v>
      </c>
      <c r="M27" s="89" t="s">
        <v>32</v>
      </c>
      <c r="N27" s="77" t="s">
        <v>11</v>
      </c>
      <c r="O27" s="90" t="s">
        <v>0</v>
      </c>
      <c r="P27" s="113" t="s">
        <v>31</v>
      </c>
      <c r="Q27" s="90" t="s">
        <v>0</v>
      </c>
      <c r="R27" s="113" t="s">
        <v>31</v>
      </c>
      <c r="S27" s="89" t="s">
        <v>32</v>
      </c>
      <c r="T27" s="115" t="s">
        <v>33</v>
      </c>
      <c r="U27" s="90" t="s">
        <v>0</v>
      </c>
      <c r="V27" s="113" t="s">
        <v>31</v>
      </c>
      <c r="W27" s="115" t="s">
        <v>33</v>
      </c>
      <c r="X27" s="90" t="s">
        <v>0</v>
      </c>
      <c r="Y27" s="113" t="s">
        <v>31</v>
      </c>
      <c r="Z27" s="88" t="s">
        <v>34</v>
      </c>
      <c r="AA27" s="90" t="s">
        <v>0</v>
      </c>
      <c r="AB27" s="113" t="s">
        <v>31</v>
      </c>
      <c r="AC27" s="83" t="s">
        <v>0</v>
      </c>
      <c r="AD27" s="90" t="s">
        <v>0</v>
      </c>
      <c r="AE27" s="90" t="s">
        <v>0</v>
      </c>
      <c r="AF27" s="113" t="s">
        <v>31</v>
      </c>
      <c r="AG27" s="92" t="s">
        <v>11</v>
      </c>
      <c r="AH27" s="90" t="s">
        <v>0</v>
      </c>
      <c r="AI27" s="113" t="s">
        <v>31</v>
      </c>
      <c r="AJ27" s="94" t="s">
        <v>61</v>
      </c>
      <c r="AK27" s="90" t="s">
        <v>0</v>
      </c>
      <c r="AL27" s="113" t="s">
        <v>31</v>
      </c>
      <c r="AM27" s="89" t="s">
        <v>32</v>
      </c>
      <c r="AN27" s="90" t="s">
        <v>0</v>
      </c>
      <c r="AO27" s="113" t="s">
        <v>31</v>
      </c>
      <c r="AP27" s="109" t="s">
        <v>32</v>
      </c>
      <c r="AQ27" s="115" t="s">
        <v>33</v>
      </c>
      <c r="AR27" s="90" t="s">
        <v>0</v>
      </c>
      <c r="AS27" s="113" t="s">
        <v>31</v>
      </c>
      <c r="AT27" s="92" t="s">
        <v>11</v>
      </c>
      <c r="AU27" s="90" t="s">
        <v>0</v>
      </c>
      <c r="AV27" s="113" t="s">
        <v>31</v>
      </c>
      <c r="AW27" s="89" t="s">
        <v>32</v>
      </c>
      <c r="AX27" s="78" t="s">
        <v>61</v>
      </c>
      <c r="AY27" s="90" t="s">
        <v>0</v>
      </c>
      <c r="AZ27" s="113" t="s">
        <v>31</v>
      </c>
      <c r="BA27" s="90" t="s">
        <v>0</v>
      </c>
    </row>
    <row r="28" spans="1:53" ht="14.25">
      <c r="A28" s="162" t="s">
        <v>78</v>
      </c>
      <c r="B28" s="86" t="s">
        <v>32</v>
      </c>
      <c r="C28" s="90" t="s">
        <v>0</v>
      </c>
      <c r="D28" s="113" t="s">
        <v>31</v>
      </c>
      <c r="E28" s="76" t="s">
        <v>90</v>
      </c>
      <c r="F28" s="115" t="s">
        <v>33</v>
      </c>
      <c r="G28" s="90" t="s">
        <v>0</v>
      </c>
      <c r="H28" s="113" t="s">
        <v>31</v>
      </c>
      <c r="I28" s="92" t="s">
        <v>11</v>
      </c>
      <c r="J28" s="90" t="s">
        <v>0</v>
      </c>
      <c r="K28" s="113" t="s">
        <v>31</v>
      </c>
      <c r="L28" s="89" t="s">
        <v>32</v>
      </c>
      <c r="M28" s="75" t="s">
        <v>34</v>
      </c>
      <c r="N28" s="90" t="s">
        <v>0</v>
      </c>
      <c r="O28" s="113" t="s">
        <v>31</v>
      </c>
      <c r="P28" s="90" t="s">
        <v>0</v>
      </c>
      <c r="Q28" s="113" t="s">
        <v>31</v>
      </c>
      <c r="R28" s="89" t="s">
        <v>32</v>
      </c>
      <c r="S28" s="77" t="s">
        <v>11</v>
      </c>
      <c r="T28" s="90" t="s">
        <v>0</v>
      </c>
      <c r="U28" s="113" t="s">
        <v>31</v>
      </c>
      <c r="V28" s="76" t="s">
        <v>90</v>
      </c>
      <c r="W28" s="90" t="s">
        <v>0</v>
      </c>
      <c r="X28" s="113" t="s">
        <v>31</v>
      </c>
      <c r="Y28" s="88" t="s">
        <v>34</v>
      </c>
      <c r="Z28" s="90" t="s">
        <v>0</v>
      </c>
      <c r="AA28" s="113" t="s">
        <v>31</v>
      </c>
      <c r="AB28" s="109" t="s">
        <v>32</v>
      </c>
      <c r="AC28" s="91" t="s">
        <v>90</v>
      </c>
      <c r="AD28" s="113" t="s">
        <v>31</v>
      </c>
      <c r="AE28" s="113" t="s">
        <v>31</v>
      </c>
      <c r="AF28" s="92" t="s">
        <v>11</v>
      </c>
      <c r="AG28" s="90" t="s">
        <v>0</v>
      </c>
      <c r="AH28" s="113" t="s">
        <v>31</v>
      </c>
      <c r="AI28" s="94" t="s">
        <v>61</v>
      </c>
      <c r="AJ28" s="90" t="s">
        <v>0</v>
      </c>
      <c r="AK28" s="113" t="s">
        <v>31</v>
      </c>
      <c r="AL28" s="89" t="s">
        <v>32</v>
      </c>
      <c r="AM28" s="90" t="s">
        <v>0</v>
      </c>
      <c r="AN28" s="113" t="s">
        <v>31</v>
      </c>
      <c r="AO28" s="109" t="s">
        <v>32</v>
      </c>
      <c r="AP28" s="115" t="s">
        <v>33</v>
      </c>
      <c r="AQ28" s="90" t="s">
        <v>0</v>
      </c>
      <c r="AR28" s="113" t="s">
        <v>31</v>
      </c>
      <c r="AS28" s="92" t="s">
        <v>11</v>
      </c>
      <c r="AT28" s="90" t="s">
        <v>0</v>
      </c>
      <c r="AU28" s="113" t="s">
        <v>31</v>
      </c>
      <c r="AV28" s="89" t="s">
        <v>32</v>
      </c>
      <c r="AW28" s="122"/>
      <c r="AX28" s="90" t="s">
        <v>0</v>
      </c>
      <c r="AY28" s="113" t="s">
        <v>31</v>
      </c>
      <c r="AZ28" s="90" t="s">
        <v>0</v>
      </c>
      <c r="BA28" s="113" t="s">
        <v>31</v>
      </c>
    </row>
    <row r="29" spans="1:53" ht="14.25">
      <c r="A29" s="163"/>
      <c r="B29" s="51" t="s">
        <v>0</v>
      </c>
      <c r="C29" s="113" t="s">
        <v>31</v>
      </c>
      <c r="D29" s="83" t="s">
        <v>0</v>
      </c>
      <c r="E29" s="99" t="s">
        <v>61</v>
      </c>
      <c r="F29" s="90" t="s">
        <v>0</v>
      </c>
      <c r="G29" s="113" t="s">
        <v>31</v>
      </c>
      <c r="H29" s="92" t="s">
        <v>11</v>
      </c>
      <c r="I29" s="90" t="s">
        <v>0</v>
      </c>
      <c r="J29" s="113" t="s">
        <v>31</v>
      </c>
      <c r="K29" s="89" t="s">
        <v>32</v>
      </c>
      <c r="L29" s="76" t="s">
        <v>90</v>
      </c>
      <c r="M29" s="90" t="s">
        <v>0</v>
      </c>
      <c r="N29" s="113" t="s">
        <v>31</v>
      </c>
      <c r="O29" s="90" t="s">
        <v>0</v>
      </c>
      <c r="P29" s="113" t="s">
        <v>31</v>
      </c>
      <c r="Q29" s="89" t="s">
        <v>32</v>
      </c>
      <c r="R29" s="115" t="s">
        <v>33</v>
      </c>
      <c r="S29" s="90" t="s">
        <v>0</v>
      </c>
      <c r="T29" s="113" t="s">
        <v>31</v>
      </c>
      <c r="U29" s="115" t="s">
        <v>33</v>
      </c>
      <c r="V29" s="90" t="s">
        <v>0</v>
      </c>
      <c r="W29" s="113" t="s">
        <v>31</v>
      </c>
      <c r="X29" s="88" t="s">
        <v>34</v>
      </c>
      <c r="Y29" s="90" t="s">
        <v>0</v>
      </c>
      <c r="Z29" s="113" t="s">
        <v>31</v>
      </c>
      <c r="AA29" s="83" t="s">
        <v>0</v>
      </c>
      <c r="AB29" s="91" t="s">
        <v>90</v>
      </c>
      <c r="AC29" s="90" t="s">
        <v>0</v>
      </c>
      <c r="AD29" s="111" t="s">
        <v>32</v>
      </c>
      <c r="AE29" s="92" t="s">
        <v>11</v>
      </c>
      <c r="AF29" s="90" t="s">
        <v>0</v>
      </c>
      <c r="AG29" s="113" t="s">
        <v>31</v>
      </c>
      <c r="AH29" s="94" t="s">
        <v>61</v>
      </c>
      <c r="AI29" s="90" t="s">
        <v>0</v>
      </c>
      <c r="AJ29" s="115" t="s">
        <v>33</v>
      </c>
      <c r="AK29" s="89" t="s">
        <v>32</v>
      </c>
      <c r="AL29" s="90" t="s">
        <v>0</v>
      </c>
      <c r="AM29" s="113" t="s">
        <v>31</v>
      </c>
      <c r="AN29" s="83" t="s">
        <v>0</v>
      </c>
      <c r="AO29" s="115" t="s">
        <v>33</v>
      </c>
      <c r="AP29" s="90" t="s">
        <v>0</v>
      </c>
      <c r="AQ29" s="113" t="s">
        <v>31</v>
      </c>
      <c r="AR29" s="92" t="s">
        <v>11</v>
      </c>
      <c r="AS29" s="90" t="s">
        <v>0</v>
      </c>
      <c r="AT29" s="113" t="s">
        <v>31</v>
      </c>
      <c r="AU29" s="89" t="s">
        <v>32</v>
      </c>
      <c r="AV29" s="78" t="s">
        <v>61</v>
      </c>
      <c r="AW29" s="90" t="s">
        <v>0</v>
      </c>
      <c r="AX29" s="113" t="s">
        <v>31</v>
      </c>
      <c r="AY29" s="90" t="s">
        <v>0</v>
      </c>
      <c r="AZ29" s="113" t="s">
        <v>31</v>
      </c>
      <c r="BA29" s="89" t="s">
        <v>32</v>
      </c>
    </row>
    <row r="30" spans="1:53" ht="14.25">
      <c r="A30" s="161" t="s">
        <v>79</v>
      </c>
      <c r="B30" s="118" t="s">
        <v>31</v>
      </c>
      <c r="C30" s="115" t="s">
        <v>33</v>
      </c>
      <c r="D30" s="96" t="s">
        <v>34</v>
      </c>
      <c r="E30" s="115" t="s">
        <v>33</v>
      </c>
      <c r="F30" s="113" t="s">
        <v>31</v>
      </c>
      <c r="G30" s="92" t="s">
        <v>11</v>
      </c>
      <c r="H30" s="90" t="s">
        <v>0</v>
      </c>
      <c r="I30" s="113" t="s">
        <v>31</v>
      </c>
      <c r="J30" s="89" t="s">
        <v>32</v>
      </c>
      <c r="K30" s="75" t="s">
        <v>34</v>
      </c>
      <c r="L30" s="90" t="s">
        <v>0</v>
      </c>
      <c r="M30" s="113" t="s">
        <v>31</v>
      </c>
      <c r="N30" s="90" t="s">
        <v>0</v>
      </c>
      <c r="O30" s="113" t="s">
        <v>31</v>
      </c>
      <c r="P30" s="89" t="s">
        <v>32</v>
      </c>
      <c r="Q30" s="77" t="s">
        <v>11</v>
      </c>
      <c r="R30" s="90" t="s">
        <v>0</v>
      </c>
      <c r="S30" s="113" t="s">
        <v>31</v>
      </c>
      <c r="T30" s="76" t="s">
        <v>90</v>
      </c>
      <c r="U30" s="90" t="s">
        <v>0</v>
      </c>
      <c r="V30" s="113" t="s">
        <v>31</v>
      </c>
      <c r="W30" s="88" t="s">
        <v>34</v>
      </c>
      <c r="X30" s="90" t="s">
        <v>0</v>
      </c>
      <c r="Y30" s="113" t="s">
        <v>31</v>
      </c>
      <c r="Z30" s="109" t="s">
        <v>32</v>
      </c>
      <c r="AA30" s="91" t="s">
        <v>90</v>
      </c>
      <c r="AB30" s="90" t="s">
        <v>0</v>
      </c>
      <c r="AC30" s="113" t="s">
        <v>31</v>
      </c>
      <c r="AD30" s="92" t="s">
        <v>11</v>
      </c>
      <c r="AE30" s="90" t="s">
        <v>0</v>
      </c>
      <c r="AF30" s="113" t="s">
        <v>31</v>
      </c>
      <c r="AG30" s="94" t="s">
        <v>61</v>
      </c>
      <c r="AH30" s="90" t="s">
        <v>0</v>
      </c>
      <c r="AI30" s="113" t="s">
        <v>31</v>
      </c>
      <c r="AJ30" s="89" t="s">
        <v>32</v>
      </c>
      <c r="AK30" s="90" t="s">
        <v>0</v>
      </c>
      <c r="AL30" s="113" t="s">
        <v>31</v>
      </c>
      <c r="AM30" s="75" t="s">
        <v>34</v>
      </c>
      <c r="AN30" s="115" t="s">
        <v>33</v>
      </c>
      <c r="AO30" s="90" t="s">
        <v>0</v>
      </c>
      <c r="AP30" s="113" t="s">
        <v>31</v>
      </c>
      <c r="AQ30" s="92" t="s">
        <v>11</v>
      </c>
      <c r="AR30" s="90" t="s">
        <v>0</v>
      </c>
      <c r="AS30" s="113" t="s">
        <v>31</v>
      </c>
      <c r="AT30" s="89" t="s">
        <v>32</v>
      </c>
      <c r="AU30" s="75" t="s">
        <v>34</v>
      </c>
      <c r="AV30" s="90" t="s">
        <v>0</v>
      </c>
      <c r="AW30" s="113" t="s">
        <v>31</v>
      </c>
      <c r="AX30" s="90" t="s">
        <v>0</v>
      </c>
      <c r="AY30" s="113" t="s">
        <v>31</v>
      </c>
      <c r="AZ30" s="89" t="s">
        <v>32</v>
      </c>
      <c r="BA30" s="115" t="s">
        <v>33</v>
      </c>
    </row>
    <row r="31" spans="1:53" ht="14.25">
      <c r="A31" s="161"/>
      <c r="B31" s="110" t="s">
        <v>32</v>
      </c>
      <c r="C31" s="90" t="s">
        <v>0</v>
      </c>
      <c r="D31" s="115" t="s">
        <v>33</v>
      </c>
      <c r="E31" s="90" t="s">
        <v>0</v>
      </c>
      <c r="F31" s="92" t="s">
        <v>11</v>
      </c>
      <c r="G31" s="90" t="s">
        <v>0</v>
      </c>
      <c r="H31" s="113" t="s">
        <v>31</v>
      </c>
      <c r="I31" s="89" t="s">
        <v>32</v>
      </c>
      <c r="J31" s="76" t="s">
        <v>90</v>
      </c>
      <c r="K31" s="90" t="s">
        <v>0</v>
      </c>
      <c r="L31" s="113" t="s">
        <v>31</v>
      </c>
      <c r="M31" s="90" t="s">
        <v>0</v>
      </c>
      <c r="N31" s="113" t="s">
        <v>31</v>
      </c>
      <c r="O31" s="89" t="s">
        <v>32</v>
      </c>
      <c r="P31" s="115" t="s">
        <v>33</v>
      </c>
      <c r="Q31" s="90" t="s">
        <v>0</v>
      </c>
      <c r="R31" s="113" t="s">
        <v>31</v>
      </c>
      <c r="S31" s="115" t="s">
        <v>33</v>
      </c>
      <c r="T31" s="90" t="s">
        <v>0</v>
      </c>
      <c r="U31" s="113" t="s">
        <v>31</v>
      </c>
      <c r="V31" s="88" t="s">
        <v>34</v>
      </c>
      <c r="W31" s="90" t="s">
        <v>0</v>
      </c>
      <c r="X31" s="113" t="s">
        <v>31</v>
      </c>
      <c r="Y31" s="83" t="s">
        <v>0</v>
      </c>
      <c r="Z31" s="91" t="s">
        <v>90</v>
      </c>
      <c r="AA31" s="90" t="s">
        <v>0</v>
      </c>
      <c r="AB31" s="113" t="s">
        <v>31</v>
      </c>
      <c r="AC31" s="92" t="s">
        <v>11</v>
      </c>
      <c r="AD31" s="90" t="s">
        <v>0</v>
      </c>
      <c r="AE31" s="113" t="s">
        <v>31</v>
      </c>
      <c r="AF31" s="94" t="s">
        <v>61</v>
      </c>
      <c r="AG31" s="90" t="s">
        <v>0</v>
      </c>
      <c r="AH31" s="113" t="s">
        <v>31</v>
      </c>
      <c r="AI31" s="89" t="s">
        <v>32</v>
      </c>
      <c r="AJ31" s="90" t="s">
        <v>0</v>
      </c>
      <c r="AK31" s="113" t="s">
        <v>31</v>
      </c>
      <c r="AL31" s="109" t="s">
        <v>32</v>
      </c>
      <c r="AM31" s="122"/>
      <c r="AN31" s="90" t="s">
        <v>0</v>
      </c>
      <c r="AO31" s="113" t="s">
        <v>31</v>
      </c>
      <c r="AP31" s="92" t="s">
        <v>11</v>
      </c>
      <c r="AQ31" s="90" t="s">
        <v>0</v>
      </c>
      <c r="AR31" s="113" t="s">
        <v>31</v>
      </c>
      <c r="AS31" s="89" t="s">
        <v>32</v>
      </c>
      <c r="AT31" s="78" t="s">
        <v>61</v>
      </c>
      <c r="AU31" s="90" t="s">
        <v>0</v>
      </c>
      <c r="AV31" s="113" t="s">
        <v>31</v>
      </c>
      <c r="AW31" s="90" t="s">
        <v>0</v>
      </c>
      <c r="AX31" s="113" t="s">
        <v>31</v>
      </c>
      <c r="AY31" s="89" t="s">
        <v>32</v>
      </c>
      <c r="AZ31" s="77" t="s">
        <v>11</v>
      </c>
      <c r="BA31" s="90" t="s">
        <v>0</v>
      </c>
    </row>
    <row r="32" spans="1:53" ht="14.25">
      <c r="A32" s="162" t="s">
        <v>80</v>
      </c>
      <c r="B32" s="120" t="s">
        <v>33</v>
      </c>
      <c r="C32" s="113" t="s">
        <v>31</v>
      </c>
      <c r="D32" s="90" t="s">
        <v>0</v>
      </c>
      <c r="E32" s="113" t="s">
        <v>31</v>
      </c>
      <c r="F32" s="90" t="s">
        <v>0</v>
      </c>
      <c r="G32" s="113" t="s">
        <v>31</v>
      </c>
      <c r="H32" s="89" t="s">
        <v>32</v>
      </c>
      <c r="I32" s="75" t="s">
        <v>34</v>
      </c>
      <c r="J32" s="90" t="s">
        <v>0</v>
      </c>
      <c r="K32" s="113" t="s">
        <v>31</v>
      </c>
      <c r="L32" s="90" t="s">
        <v>0</v>
      </c>
      <c r="M32" s="113" t="s">
        <v>31</v>
      </c>
      <c r="N32" s="89" t="s">
        <v>32</v>
      </c>
      <c r="O32" s="77" t="s">
        <v>11</v>
      </c>
      <c r="P32" s="90" t="s">
        <v>0</v>
      </c>
      <c r="Q32" s="113" t="s">
        <v>31</v>
      </c>
      <c r="R32" s="76" t="s">
        <v>90</v>
      </c>
      <c r="S32" s="90" t="s">
        <v>0</v>
      </c>
      <c r="T32" s="113" t="s">
        <v>31</v>
      </c>
      <c r="U32" s="88" t="s">
        <v>34</v>
      </c>
      <c r="V32" s="90" t="s">
        <v>0</v>
      </c>
      <c r="W32" s="113" t="s">
        <v>31</v>
      </c>
      <c r="X32" s="109" t="s">
        <v>32</v>
      </c>
      <c r="Y32" s="91" t="s">
        <v>90</v>
      </c>
      <c r="Z32" s="90" t="s">
        <v>0</v>
      </c>
      <c r="AA32" s="113" t="s">
        <v>31</v>
      </c>
      <c r="AB32" s="92" t="s">
        <v>11</v>
      </c>
      <c r="AC32" s="90" t="s">
        <v>0</v>
      </c>
      <c r="AD32" s="113" t="s">
        <v>31</v>
      </c>
      <c r="AE32" s="94" t="s">
        <v>61</v>
      </c>
      <c r="AF32" s="90" t="s">
        <v>0</v>
      </c>
      <c r="AG32" s="113" t="s">
        <v>31</v>
      </c>
      <c r="AH32" s="89" t="s">
        <v>32</v>
      </c>
      <c r="AI32" s="90" t="s">
        <v>0</v>
      </c>
      <c r="AJ32" s="113" t="s">
        <v>31</v>
      </c>
      <c r="AK32" s="109" t="s">
        <v>32</v>
      </c>
      <c r="AL32" s="115" t="s">
        <v>33</v>
      </c>
      <c r="AM32" s="90" t="s">
        <v>0</v>
      </c>
      <c r="AN32" s="113" t="s">
        <v>31</v>
      </c>
      <c r="AO32" s="92" t="s">
        <v>11</v>
      </c>
      <c r="AP32" s="90" t="s">
        <v>0</v>
      </c>
      <c r="AQ32" s="113" t="s">
        <v>31</v>
      </c>
      <c r="AR32" s="89" t="s">
        <v>32</v>
      </c>
      <c r="AS32" s="78" t="s">
        <v>61</v>
      </c>
      <c r="AT32" s="90" t="s">
        <v>0</v>
      </c>
      <c r="AU32" s="113" t="s">
        <v>31</v>
      </c>
      <c r="AV32" s="90" t="s">
        <v>0</v>
      </c>
      <c r="AW32" s="113" t="s">
        <v>31</v>
      </c>
      <c r="AX32" s="89" t="s">
        <v>32</v>
      </c>
      <c r="AY32" s="115" t="s">
        <v>33</v>
      </c>
      <c r="AZ32" s="90" t="s">
        <v>0</v>
      </c>
      <c r="BA32" s="113" t="s">
        <v>31</v>
      </c>
    </row>
    <row r="33" spans="1:53" ht="14.25">
      <c r="A33" s="163"/>
      <c r="B33" s="51" t="s">
        <v>0</v>
      </c>
      <c r="C33" s="92" t="s">
        <v>11</v>
      </c>
      <c r="D33" s="113" t="s">
        <v>31</v>
      </c>
      <c r="E33" s="92" t="s">
        <v>11</v>
      </c>
      <c r="F33" s="113" t="s">
        <v>31</v>
      </c>
      <c r="G33" s="89" t="s">
        <v>32</v>
      </c>
      <c r="H33" s="78" t="s">
        <v>61</v>
      </c>
      <c r="I33" s="90" t="s">
        <v>0</v>
      </c>
      <c r="J33" s="113" t="s">
        <v>31</v>
      </c>
      <c r="K33" s="90" t="s">
        <v>0</v>
      </c>
      <c r="L33" s="113" t="s">
        <v>31</v>
      </c>
      <c r="M33" s="89" t="s">
        <v>32</v>
      </c>
      <c r="N33" s="115" t="s">
        <v>33</v>
      </c>
      <c r="O33" s="90" t="s">
        <v>0</v>
      </c>
      <c r="P33" s="113" t="s">
        <v>31</v>
      </c>
      <c r="Q33" s="115" t="s">
        <v>33</v>
      </c>
      <c r="R33" s="90" t="s">
        <v>0</v>
      </c>
      <c r="S33" s="113" t="s">
        <v>31</v>
      </c>
      <c r="T33" s="88" t="s">
        <v>34</v>
      </c>
      <c r="U33" s="90" t="s">
        <v>0</v>
      </c>
      <c r="V33" s="113" t="s">
        <v>31</v>
      </c>
      <c r="W33" s="83" t="s">
        <v>0</v>
      </c>
      <c r="X33" s="91" t="s">
        <v>90</v>
      </c>
      <c r="Y33" s="90" t="s">
        <v>0</v>
      </c>
      <c r="Z33" s="113" t="s">
        <v>31</v>
      </c>
      <c r="AA33" s="92" t="s">
        <v>11</v>
      </c>
      <c r="AB33" s="90" t="s">
        <v>0</v>
      </c>
      <c r="AC33" s="113" t="s">
        <v>31</v>
      </c>
      <c r="AD33" s="94" t="s">
        <v>61</v>
      </c>
      <c r="AE33" s="90" t="s">
        <v>0</v>
      </c>
      <c r="AF33" s="113" t="s">
        <v>31</v>
      </c>
      <c r="AG33" s="89" t="s">
        <v>32</v>
      </c>
      <c r="AH33" s="90" t="s">
        <v>0</v>
      </c>
      <c r="AI33" s="113" t="s">
        <v>31</v>
      </c>
      <c r="AJ33" s="83" t="s">
        <v>0</v>
      </c>
      <c r="AK33" s="115" t="s">
        <v>33</v>
      </c>
      <c r="AL33" s="90" t="s">
        <v>0</v>
      </c>
      <c r="AM33" s="113" t="s">
        <v>31</v>
      </c>
      <c r="AN33" s="92" t="s">
        <v>11</v>
      </c>
      <c r="AO33" s="90" t="s">
        <v>0</v>
      </c>
      <c r="AP33" s="115" t="s">
        <v>33</v>
      </c>
      <c r="AQ33" s="89" t="s">
        <v>32</v>
      </c>
      <c r="AR33" s="115" t="s">
        <v>33</v>
      </c>
      <c r="AS33" s="90" t="s">
        <v>0</v>
      </c>
      <c r="AT33" s="113" t="s">
        <v>31</v>
      </c>
      <c r="AU33" s="90" t="s">
        <v>0</v>
      </c>
      <c r="AV33" s="113" t="s">
        <v>31</v>
      </c>
      <c r="AW33" s="89" t="s">
        <v>32</v>
      </c>
      <c r="AX33" s="77" t="s">
        <v>11</v>
      </c>
      <c r="AY33" s="90" t="s">
        <v>0</v>
      </c>
      <c r="AZ33" s="113" t="s">
        <v>31</v>
      </c>
      <c r="BA33" s="76" t="s">
        <v>90</v>
      </c>
    </row>
    <row r="34" spans="1:53" ht="14.25">
      <c r="A34" s="162" t="s">
        <v>73</v>
      </c>
      <c r="B34" s="117" t="s">
        <v>31</v>
      </c>
      <c r="C34" s="90" t="s">
        <v>0</v>
      </c>
      <c r="D34" s="92" t="s">
        <v>11</v>
      </c>
      <c r="E34" s="90" t="s">
        <v>0</v>
      </c>
      <c r="F34" s="89" t="s">
        <v>32</v>
      </c>
      <c r="G34" s="75" t="s">
        <v>34</v>
      </c>
      <c r="H34" s="90" t="s">
        <v>0</v>
      </c>
      <c r="I34" s="113" t="s">
        <v>31</v>
      </c>
      <c r="J34" s="90" t="s">
        <v>0</v>
      </c>
      <c r="K34" s="113" t="s">
        <v>31</v>
      </c>
      <c r="L34" s="89" t="s">
        <v>32</v>
      </c>
      <c r="M34" s="77" t="s">
        <v>11</v>
      </c>
      <c r="N34" s="90" t="s">
        <v>0</v>
      </c>
      <c r="O34" s="113" t="s">
        <v>31</v>
      </c>
      <c r="P34" s="76" t="s">
        <v>90</v>
      </c>
      <c r="Q34" s="90" t="s">
        <v>0</v>
      </c>
      <c r="R34" s="113" t="s">
        <v>31</v>
      </c>
      <c r="S34" s="88" t="s">
        <v>34</v>
      </c>
      <c r="T34" s="90" t="s">
        <v>0</v>
      </c>
      <c r="U34" s="113" t="s">
        <v>31</v>
      </c>
      <c r="V34" s="109" t="s">
        <v>32</v>
      </c>
      <c r="W34" s="91" t="s">
        <v>90</v>
      </c>
      <c r="X34" s="90" t="s">
        <v>0</v>
      </c>
      <c r="Y34" s="113" t="s">
        <v>31</v>
      </c>
      <c r="Z34" s="92" t="s">
        <v>11</v>
      </c>
      <c r="AA34" s="90" t="s">
        <v>0</v>
      </c>
      <c r="AB34" s="113" t="s">
        <v>31</v>
      </c>
      <c r="AC34" s="94" t="s">
        <v>61</v>
      </c>
      <c r="AD34" s="90" t="s">
        <v>0</v>
      </c>
      <c r="AE34" s="113" t="s">
        <v>31</v>
      </c>
      <c r="AF34" s="89" t="s">
        <v>32</v>
      </c>
      <c r="AG34" s="90" t="s">
        <v>0</v>
      </c>
      <c r="AH34" s="113" t="s">
        <v>31</v>
      </c>
      <c r="AI34" s="109" t="s">
        <v>32</v>
      </c>
      <c r="AJ34" s="115" t="s">
        <v>33</v>
      </c>
      <c r="AK34" s="90" t="s">
        <v>0</v>
      </c>
      <c r="AL34" s="113" t="s">
        <v>31</v>
      </c>
      <c r="AM34" s="92" t="s">
        <v>11</v>
      </c>
      <c r="AN34" s="90" t="s">
        <v>0</v>
      </c>
      <c r="AO34" s="113" t="s">
        <v>31</v>
      </c>
      <c r="AP34" s="89" t="s">
        <v>32</v>
      </c>
      <c r="AQ34" s="78" t="s">
        <v>61</v>
      </c>
      <c r="AR34" s="90" t="s">
        <v>0</v>
      </c>
      <c r="AS34" s="113" t="s">
        <v>31</v>
      </c>
      <c r="AT34" s="90" t="s">
        <v>0</v>
      </c>
      <c r="AU34" s="113" t="s">
        <v>31</v>
      </c>
      <c r="AV34" s="89" t="s">
        <v>32</v>
      </c>
      <c r="AW34" s="115" t="s">
        <v>33</v>
      </c>
      <c r="AX34" s="90" t="s">
        <v>0</v>
      </c>
      <c r="AY34" s="113" t="s">
        <v>31</v>
      </c>
      <c r="AZ34" s="115" t="s">
        <v>33</v>
      </c>
      <c r="BA34" s="90" t="s">
        <v>0</v>
      </c>
    </row>
    <row r="35" spans="1:53" ht="14.25">
      <c r="A35" s="163"/>
      <c r="B35" s="96" t="s">
        <v>34</v>
      </c>
      <c r="C35" s="113" t="s">
        <v>31</v>
      </c>
      <c r="D35" s="90" t="s">
        <v>0</v>
      </c>
      <c r="E35" s="113" t="s">
        <v>31</v>
      </c>
      <c r="F35" s="76" t="s">
        <v>90</v>
      </c>
      <c r="G35" s="90" t="s">
        <v>0</v>
      </c>
      <c r="H35" s="113" t="s">
        <v>31</v>
      </c>
      <c r="I35" s="90" t="s">
        <v>0</v>
      </c>
      <c r="J35" s="113" t="s">
        <v>31</v>
      </c>
      <c r="K35" s="89" t="s">
        <v>32</v>
      </c>
      <c r="L35" s="115" t="s">
        <v>33</v>
      </c>
      <c r="M35" s="90" t="s">
        <v>0</v>
      </c>
      <c r="N35" s="113" t="s">
        <v>31</v>
      </c>
      <c r="O35" s="115" t="s">
        <v>33</v>
      </c>
      <c r="P35" s="90" t="s">
        <v>0</v>
      </c>
      <c r="Q35" s="113" t="s">
        <v>31</v>
      </c>
      <c r="R35" s="88" t="s">
        <v>34</v>
      </c>
      <c r="S35" s="90" t="s">
        <v>0</v>
      </c>
      <c r="T35" s="113" t="s">
        <v>31</v>
      </c>
      <c r="U35" s="83" t="s">
        <v>0</v>
      </c>
      <c r="V35" s="91" t="s">
        <v>90</v>
      </c>
      <c r="W35" s="90" t="s">
        <v>0</v>
      </c>
      <c r="X35" s="113" t="s">
        <v>31</v>
      </c>
      <c r="Y35" s="92" t="s">
        <v>11</v>
      </c>
      <c r="Z35" s="90" t="s">
        <v>0</v>
      </c>
      <c r="AA35" s="113" t="s">
        <v>31</v>
      </c>
      <c r="AB35" s="94" t="s">
        <v>61</v>
      </c>
      <c r="AC35" s="90" t="s">
        <v>0</v>
      </c>
      <c r="AD35" s="113" t="s">
        <v>31</v>
      </c>
      <c r="AE35" s="89" t="s">
        <v>32</v>
      </c>
      <c r="AF35" s="90" t="s">
        <v>0</v>
      </c>
      <c r="AG35" s="113" t="s">
        <v>31</v>
      </c>
      <c r="AH35" s="75" t="s">
        <v>34</v>
      </c>
      <c r="AI35" s="115" t="s">
        <v>33</v>
      </c>
      <c r="AJ35" s="90" t="s">
        <v>0</v>
      </c>
      <c r="AK35" s="113" t="s">
        <v>31</v>
      </c>
      <c r="AL35" s="92" t="s">
        <v>11</v>
      </c>
      <c r="AM35" s="90" t="s">
        <v>0</v>
      </c>
      <c r="AN35" s="113" t="s">
        <v>31</v>
      </c>
      <c r="AO35" s="89" t="s">
        <v>32</v>
      </c>
      <c r="AP35" s="75" t="s">
        <v>34</v>
      </c>
      <c r="AQ35" s="90" t="s">
        <v>0</v>
      </c>
      <c r="AR35" s="113" t="s">
        <v>31</v>
      </c>
      <c r="AS35" s="90" t="s">
        <v>0</v>
      </c>
      <c r="AT35" s="113" t="s">
        <v>31</v>
      </c>
      <c r="AU35" s="89" t="s">
        <v>32</v>
      </c>
      <c r="AV35" s="77" t="s">
        <v>11</v>
      </c>
      <c r="AW35" s="90" t="s">
        <v>0</v>
      </c>
      <c r="AX35" s="113" t="s">
        <v>31</v>
      </c>
      <c r="AY35" s="76" t="s">
        <v>90</v>
      </c>
      <c r="AZ35" s="90" t="s">
        <v>0</v>
      </c>
      <c r="BA35" s="113" t="s">
        <v>31</v>
      </c>
    </row>
    <row r="36" spans="1:53" ht="14.25">
      <c r="A36" s="161" t="s">
        <v>81</v>
      </c>
      <c r="B36" s="52" t="s">
        <v>11</v>
      </c>
      <c r="C36" s="89" t="s">
        <v>32</v>
      </c>
      <c r="D36" s="113" t="s">
        <v>31</v>
      </c>
      <c r="E36" s="89" t="s">
        <v>32</v>
      </c>
      <c r="F36" s="90" t="s">
        <v>0</v>
      </c>
      <c r="G36" s="113" t="s">
        <v>31</v>
      </c>
      <c r="H36" s="90" t="s">
        <v>0</v>
      </c>
      <c r="I36" s="113" t="s">
        <v>31</v>
      </c>
      <c r="J36" s="89" t="s">
        <v>32</v>
      </c>
      <c r="K36" s="77" t="s">
        <v>11</v>
      </c>
      <c r="L36" s="90" t="s">
        <v>0</v>
      </c>
      <c r="M36" s="113" t="s">
        <v>31</v>
      </c>
      <c r="N36" s="76" t="s">
        <v>90</v>
      </c>
      <c r="O36" s="90" t="s">
        <v>0</v>
      </c>
      <c r="P36" s="113" t="s">
        <v>31</v>
      </c>
      <c r="Q36" s="88" t="s">
        <v>34</v>
      </c>
      <c r="R36" s="90" t="s">
        <v>0</v>
      </c>
      <c r="S36" s="113" t="s">
        <v>31</v>
      </c>
      <c r="T36" s="109" t="s">
        <v>32</v>
      </c>
      <c r="U36" s="91" t="s">
        <v>90</v>
      </c>
      <c r="V36" s="90" t="s">
        <v>0</v>
      </c>
      <c r="W36" s="113" t="s">
        <v>31</v>
      </c>
      <c r="X36" s="92" t="s">
        <v>11</v>
      </c>
      <c r="Y36" s="90" t="s">
        <v>0</v>
      </c>
      <c r="Z36" s="113" t="s">
        <v>31</v>
      </c>
      <c r="AA36" s="94" t="s">
        <v>61</v>
      </c>
      <c r="AB36" s="90" t="s">
        <v>0</v>
      </c>
      <c r="AC36" s="113" t="s">
        <v>31</v>
      </c>
      <c r="AD36" s="89" t="s">
        <v>32</v>
      </c>
      <c r="AE36" s="90" t="s">
        <v>0</v>
      </c>
      <c r="AF36" s="113" t="s">
        <v>31</v>
      </c>
      <c r="AG36" s="109" t="s">
        <v>32</v>
      </c>
      <c r="AH36" s="115" t="s">
        <v>33</v>
      </c>
      <c r="AI36" s="90" t="s">
        <v>0</v>
      </c>
      <c r="AJ36" s="113" t="s">
        <v>31</v>
      </c>
      <c r="AK36" s="92" t="s">
        <v>11</v>
      </c>
      <c r="AL36" s="90" t="s">
        <v>0</v>
      </c>
      <c r="AM36" s="113" t="s">
        <v>31</v>
      </c>
      <c r="AN36" s="89" t="s">
        <v>32</v>
      </c>
      <c r="AO36" s="78" t="s">
        <v>61</v>
      </c>
      <c r="AP36" s="90" t="s">
        <v>0</v>
      </c>
      <c r="AQ36" s="113" t="s">
        <v>31</v>
      </c>
      <c r="AR36" s="90" t="s">
        <v>0</v>
      </c>
      <c r="AS36" s="113" t="s">
        <v>31</v>
      </c>
      <c r="AT36" s="89" t="s">
        <v>32</v>
      </c>
      <c r="AU36" s="115" t="s">
        <v>33</v>
      </c>
      <c r="AV36" s="90" t="s">
        <v>0</v>
      </c>
      <c r="AW36" s="113" t="s">
        <v>31</v>
      </c>
      <c r="AX36" s="115" t="s">
        <v>33</v>
      </c>
      <c r="AY36" s="90" t="s">
        <v>0</v>
      </c>
      <c r="AZ36" s="113" t="s">
        <v>31</v>
      </c>
      <c r="BA36" s="88" t="s">
        <v>34</v>
      </c>
    </row>
    <row r="37" spans="1:53" ht="14.25">
      <c r="A37" s="161"/>
      <c r="B37" s="51" t="s">
        <v>0</v>
      </c>
      <c r="C37" s="97" t="s">
        <v>90</v>
      </c>
      <c r="D37" s="89" t="s">
        <v>32</v>
      </c>
      <c r="E37" s="90" t="s">
        <v>0</v>
      </c>
      <c r="F37" s="113" t="s">
        <v>31</v>
      </c>
      <c r="G37" s="90" t="s">
        <v>0</v>
      </c>
      <c r="H37" s="113" t="s">
        <v>31</v>
      </c>
      <c r="I37" s="89" t="s">
        <v>32</v>
      </c>
      <c r="J37" s="115" t="s">
        <v>33</v>
      </c>
      <c r="K37" s="90" t="s">
        <v>0</v>
      </c>
      <c r="L37" s="113" t="s">
        <v>31</v>
      </c>
      <c r="M37" s="115" t="s">
        <v>33</v>
      </c>
      <c r="N37" s="90" t="s">
        <v>0</v>
      </c>
      <c r="O37" s="113" t="s">
        <v>31</v>
      </c>
      <c r="P37" s="88" t="s">
        <v>34</v>
      </c>
      <c r="Q37" s="90" t="s">
        <v>0</v>
      </c>
      <c r="R37" s="113" t="s">
        <v>31</v>
      </c>
      <c r="S37" s="83" t="s">
        <v>0</v>
      </c>
      <c r="T37" s="91" t="s">
        <v>90</v>
      </c>
      <c r="U37" s="90" t="s">
        <v>0</v>
      </c>
      <c r="V37" s="113" t="s">
        <v>31</v>
      </c>
      <c r="W37" s="92" t="s">
        <v>11</v>
      </c>
      <c r="X37" s="90" t="s">
        <v>0</v>
      </c>
      <c r="Y37" s="113" t="s">
        <v>31</v>
      </c>
      <c r="Z37" s="94" t="s">
        <v>61</v>
      </c>
      <c r="AA37" s="90" t="s">
        <v>0</v>
      </c>
      <c r="AB37" s="113" t="s">
        <v>31</v>
      </c>
      <c r="AC37" s="89" t="s">
        <v>32</v>
      </c>
      <c r="AD37" s="90" t="s">
        <v>0</v>
      </c>
      <c r="AE37" s="113" t="s">
        <v>31</v>
      </c>
      <c r="AF37" s="83" t="s">
        <v>0</v>
      </c>
      <c r="AG37" s="115" t="s">
        <v>33</v>
      </c>
      <c r="AH37" s="90" t="s">
        <v>0</v>
      </c>
      <c r="AI37" s="113" t="s">
        <v>31</v>
      </c>
      <c r="AJ37" s="92" t="s">
        <v>11</v>
      </c>
      <c r="AK37" s="90" t="s">
        <v>0</v>
      </c>
      <c r="AL37" s="113" t="s">
        <v>31</v>
      </c>
      <c r="AM37" s="89" t="s">
        <v>32</v>
      </c>
      <c r="AN37" s="78" t="s">
        <v>61</v>
      </c>
      <c r="AO37" s="90" t="s">
        <v>0</v>
      </c>
      <c r="AP37" s="113" t="s">
        <v>31</v>
      </c>
      <c r="AQ37" s="90" t="s">
        <v>0</v>
      </c>
      <c r="AR37" s="113" t="s">
        <v>31</v>
      </c>
      <c r="AS37" s="89" t="s">
        <v>32</v>
      </c>
      <c r="AT37" s="77" t="s">
        <v>11</v>
      </c>
      <c r="AU37" s="90" t="s">
        <v>0</v>
      </c>
      <c r="AV37" s="113" t="s">
        <v>31</v>
      </c>
      <c r="AW37" s="76" t="s">
        <v>90</v>
      </c>
      <c r="AX37" s="90" t="s">
        <v>0</v>
      </c>
      <c r="AY37" s="113" t="s">
        <v>31</v>
      </c>
      <c r="AZ37" s="88" t="s">
        <v>34</v>
      </c>
      <c r="BA37" s="90" t="s">
        <v>0</v>
      </c>
    </row>
    <row r="38" spans="1:53" ht="14.25">
      <c r="A38" s="161" t="s">
        <v>82</v>
      </c>
      <c r="B38" s="117" t="s">
        <v>31</v>
      </c>
      <c r="C38" s="115" t="s">
        <v>33</v>
      </c>
      <c r="D38" s="90" t="s">
        <v>0</v>
      </c>
      <c r="E38" s="113" t="s">
        <v>31</v>
      </c>
      <c r="F38" s="90" t="s">
        <v>0</v>
      </c>
      <c r="G38" s="113" t="s">
        <v>31</v>
      </c>
      <c r="H38" s="89" t="s">
        <v>32</v>
      </c>
      <c r="I38" s="77" t="s">
        <v>11</v>
      </c>
      <c r="J38" s="90" t="s">
        <v>0</v>
      </c>
      <c r="K38" s="113" t="s">
        <v>31</v>
      </c>
      <c r="L38" s="76" t="s">
        <v>90</v>
      </c>
      <c r="M38" s="90" t="s">
        <v>0</v>
      </c>
      <c r="N38" s="113" t="s">
        <v>31</v>
      </c>
      <c r="O38" s="88" t="s">
        <v>34</v>
      </c>
      <c r="P38" s="90" t="s">
        <v>0</v>
      </c>
      <c r="Q38" s="113" t="s">
        <v>31</v>
      </c>
      <c r="R38" s="109" t="s">
        <v>32</v>
      </c>
      <c r="S38" s="91" t="s">
        <v>90</v>
      </c>
      <c r="T38" s="90" t="s">
        <v>0</v>
      </c>
      <c r="U38" s="113" t="s">
        <v>31</v>
      </c>
      <c r="V38" s="92" t="s">
        <v>11</v>
      </c>
      <c r="W38" s="90" t="s">
        <v>0</v>
      </c>
      <c r="X38" s="113" t="s">
        <v>31</v>
      </c>
      <c r="Y38" s="94" t="s">
        <v>61</v>
      </c>
      <c r="Z38" s="90" t="s">
        <v>0</v>
      </c>
      <c r="AA38" s="113" t="s">
        <v>31</v>
      </c>
      <c r="AB38" s="89" t="s">
        <v>32</v>
      </c>
      <c r="AC38" s="90" t="s">
        <v>0</v>
      </c>
      <c r="AD38" s="113" t="s">
        <v>31</v>
      </c>
      <c r="AE38" s="109" t="s">
        <v>32</v>
      </c>
      <c r="AF38" s="115" t="s">
        <v>33</v>
      </c>
      <c r="AG38" s="90" t="s">
        <v>0</v>
      </c>
      <c r="AH38" s="113" t="s">
        <v>31</v>
      </c>
      <c r="AI38" s="92" t="s">
        <v>11</v>
      </c>
      <c r="AJ38" s="90" t="s">
        <v>0</v>
      </c>
      <c r="AK38" s="113" t="s">
        <v>31</v>
      </c>
      <c r="AL38" s="89" t="s">
        <v>32</v>
      </c>
      <c r="AM38" s="115" t="s">
        <v>33</v>
      </c>
      <c r="AN38" s="90" t="s">
        <v>0</v>
      </c>
      <c r="AO38" s="113" t="s">
        <v>31</v>
      </c>
      <c r="AP38" s="90" t="s">
        <v>0</v>
      </c>
      <c r="AQ38" s="113" t="s">
        <v>31</v>
      </c>
      <c r="AR38" s="89" t="s">
        <v>32</v>
      </c>
      <c r="AS38" s="115" t="s">
        <v>33</v>
      </c>
      <c r="AT38" s="90" t="s">
        <v>0</v>
      </c>
      <c r="AU38" s="113" t="s">
        <v>31</v>
      </c>
      <c r="AV38" s="115" t="s">
        <v>33</v>
      </c>
      <c r="AW38" s="90" t="s">
        <v>0</v>
      </c>
      <c r="AX38" s="113" t="s">
        <v>31</v>
      </c>
      <c r="AY38" s="88" t="s">
        <v>34</v>
      </c>
      <c r="AZ38" s="90" t="s">
        <v>0</v>
      </c>
      <c r="BA38" s="113" t="s">
        <v>31</v>
      </c>
    </row>
    <row r="39" spans="1:53" ht="14.25">
      <c r="A39" s="161"/>
      <c r="B39" s="86" t="s">
        <v>32</v>
      </c>
      <c r="C39" s="90" t="s">
        <v>0</v>
      </c>
      <c r="D39" s="113" t="s">
        <v>31</v>
      </c>
      <c r="E39" s="90" t="s">
        <v>0</v>
      </c>
      <c r="F39" s="113" t="s">
        <v>31</v>
      </c>
      <c r="G39" s="89" t="s">
        <v>32</v>
      </c>
      <c r="H39" s="77" t="s">
        <v>11</v>
      </c>
      <c r="I39" s="90" t="s">
        <v>0</v>
      </c>
      <c r="J39" s="113" t="s">
        <v>31</v>
      </c>
      <c r="K39" s="115" t="s">
        <v>33</v>
      </c>
      <c r="L39" s="90" t="s">
        <v>0</v>
      </c>
      <c r="M39" s="113" t="s">
        <v>31</v>
      </c>
      <c r="N39" s="88" t="s">
        <v>34</v>
      </c>
      <c r="O39" s="90" t="s">
        <v>0</v>
      </c>
      <c r="P39" s="113" t="s">
        <v>31</v>
      </c>
      <c r="Q39" s="83" t="s">
        <v>0</v>
      </c>
      <c r="R39" s="91" t="s">
        <v>90</v>
      </c>
      <c r="S39" s="90" t="s">
        <v>0</v>
      </c>
      <c r="T39" s="113" t="s">
        <v>31</v>
      </c>
      <c r="U39" s="92" t="s">
        <v>11</v>
      </c>
      <c r="V39" s="90" t="s">
        <v>0</v>
      </c>
      <c r="W39" s="113" t="s">
        <v>31</v>
      </c>
      <c r="X39" s="94" t="s">
        <v>61</v>
      </c>
      <c r="Y39" s="90" t="s">
        <v>0</v>
      </c>
      <c r="Z39" s="113" t="s">
        <v>31</v>
      </c>
      <c r="AA39" s="89" t="s">
        <v>32</v>
      </c>
      <c r="AB39" s="90" t="s">
        <v>0</v>
      </c>
      <c r="AC39" s="113" t="s">
        <v>31</v>
      </c>
      <c r="AD39" s="109" t="s">
        <v>32</v>
      </c>
      <c r="AE39" s="115" t="s">
        <v>33</v>
      </c>
      <c r="AF39" s="90" t="s">
        <v>0</v>
      </c>
      <c r="AG39" s="113" t="s">
        <v>31</v>
      </c>
      <c r="AH39" s="92" t="s">
        <v>11</v>
      </c>
      <c r="AI39" s="90" t="s">
        <v>0</v>
      </c>
      <c r="AJ39" s="113" t="s">
        <v>31</v>
      </c>
      <c r="AK39" s="89" t="s">
        <v>32</v>
      </c>
      <c r="AL39" s="78" t="s">
        <v>61</v>
      </c>
      <c r="AM39" s="90" t="s">
        <v>0</v>
      </c>
      <c r="AN39" s="113" t="s">
        <v>31</v>
      </c>
      <c r="AO39" s="90" t="s">
        <v>0</v>
      </c>
      <c r="AP39" s="113" t="s">
        <v>31</v>
      </c>
      <c r="AQ39" s="89" t="s">
        <v>32</v>
      </c>
      <c r="AR39" s="77" t="s">
        <v>11</v>
      </c>
      <c r="AS39" s="90" t="s">
        <v>0</v>
      </c>
      <c r="AT39" s="113" t="s">
        <v>31</v>
      </c>
      <c r="AU39" s="76" t="s">
        <v>90</v>
      </c>
      <c r="AV39" s="90" t="s">
        <v>0</v>
      </c>
      <c r="AW39" s="113" t="s">
        <v>31</v>
      </c>
      <c r="AX39" s="88" t="s">
        <v>34</v>
      </c>
      <c r="AY39" s="90" t="s">
        <v>0</v>
      </c>
      <c r="AZ39" s="113" t="s">
        <v>31</v>
      </c>
      <c r="BA39" s="83" t="s">
        <v>0</v>
      </c>
    </row>
    <row r="40" spans="1:53" ht="14.25">
      <c r="A40" s="161" t="s">
        <v>83</v>
      </c>
      <c r="B40" s="51" t="s">
        <v>0</v>
      </c>
      <c r="C40" s="113" t="s">
        <v>31</v>
      </c>
      <c r="D40" s="90" t="s">
        <v>0</v>
      </c>
      <c r="E40" s="113" t="s">
        <v>31</v>
      </c>
      <c r="F40" s="89" t="s">
        <v>32</v>
      </c>
      <c r="G40" s="77" t="s">
        <v>11</v>
      </c>
      <c r="H40" s="90" t="s">
        <v>0</v>
      </c>
      <c r="I40" s="113" t="s">
        <v>31</v>
      </c>
      <c r="J40" s="76" t="s">
        <v>90</v>
      </c>
      <c r="K40" s="90" t="s">
        <v>0</v>
      </c>
      <c r="L40" s="113" t="s">
        <v>31</v>
      </c>
      <c r="M40" s="88" t="s">
        <v>34</v>
      </c>
      <c r="N40" s="90" t="s">
        <v>0</v>
      </c>
      <c r="O40" s="113" t="s">
        <v>31</v>
      </c>
      <c r="P40" s="109" t="s">
        <v>32</v>
      </c>
      <c r="Q40" s="91" t="s">
        <v>90</v>
      </c>
      <c r="R40" s="90" t="s">
        <v>0</v>
      </c>
      <c r="S40" s="113" t="s">
        <v>31</v>
      </c>
      <c r="T40" s="92" t="s">
        <v>11</v>
      </c>
      <c r="U40" s="90" t="s">
        <v>0</v>
      </c>
      <c r="V40" s="113" t="s">
        <v>31</v>
      </c>
      <c r="W40" s="94" t="s">
        <v>61</v>
      </c>
      <c r="X40" s="90" t="s">
        <v>0</v>
      </c>
      <c r="Y40" s="113" t="s">
        <v>31</v>
      </c>
      <c r="Z40" s="89" t="s">
        <v>32</v>
      </c>
      <c r="AA40" s="90" t="s">
        <v>0</v>
      </c>
      <c r="AB40" s="113" t="s">
        <v>31</v>
      </c>
      <c r="AC40" s="109" t="s">
        <v>32</v>
      </c>
      <c r="AD40" s="115" t="s">
        <v>33</v>
      </c>
      <c r="AE40" s="90" t="s">
        <v>0</v>
      </c>
      <c r="AF40" s="113" t="s">
        <v>31</v>
      </c>
      <c r="AG40" s="92" t="s">
        <v>11</v>
      </c>
      <c r="AH40" s="90" t="s">
        <v>0</v>
      </c>
      <c r="AI40" s="113" t="s">
        <v>31</v>
      </c>
      <c r="AJ40" s="89" t="s">
        <v>32</v>
      </c>
      <c r="AK40" s="122"/>
      <c r="AL40" s="90" t="s">
        <v>0</v>
      </c>
      <c r="AM40" s="113" t="s">
        <v>31</v>
      </c>
      <c r="AN40" s="90" t="s">
        <v>0</v>
      </c>
      <c r="AO40" s="113" t="s">
        <v>31</v>
      </c>
      <c r="AP40" s="89" t="s">
        <v>32</v>
      </c>
      <c r="AQ40" s="122"/>
      <c r="AR40" s="90" t="s">
        <v>0</v>
      </c>
      <c r="AS40" s="113" t="s">
        <v>31</v>
      </c>
      <c r="AT40" s="115" t="s">
        <v>33</v>
      </c>
      <c r="AU40" s="90" t="s">
        <v>0</v>
      </c>
      <c r="AV40" s="109" t="s">
        <v>32</v>
      </c>
      <c r="AW40" s="88" t="s">
        <v>34</v>
      </c>
      <c r="AX40" s="90" t="s">
        <v>0</v>
      </c>
      <c r="AY40" s="113" t="s">
        <v>31</v>
      </c>
      <c r="AZ40" s="109" t="s">
        <v>32</v>
      </c>
      <c r="BA40" s="91" t="s">
        <v>90</v>
      </c>
    </row>
    <row r="41" spans="1:53" ht="14.25">
      <c r="A41" s="161"/>
      <c r="B41" s="114" t="s">
        <v>31</v>
      </c>
      <c r="C41" s="50" t="s">
        <v>0</v>
      </c>
      <c r="D41" s="114" t="s">
        <v>31</v>
      </c>
      <c r="E41" s="85" t="s">
        <v>32</v>
      </c>
      <c r="F41" s="93" t="s">
        <v>11</v>
      </c>
      <c r="G41" s="50" t="s">
        <v>0</v>
      </c>
      <c r="H41" s="114" t="s">
        <v>31</v>
      </c>
      <c r="I41" s="121" t="s">
        <v>33</v>
      </c>
      <c r="J41" s="50" t="s">
        <v>0</v>
      </c>
      <c r="K41" s="114" t="s">
        <v>31</v>
      </c>
      <c r="L41" s="84" t="s">
        <v>34</v>
      </c>
      <c r="M41" s="50" t="s">
        <v>0</v>
      </c>
      <c r="N41" s="114" t="s">
        <v>31</v>
      </c>
      <c r="O41" s="50" t="s">
        <v>0</v>
      </c>
      <c r="P41" s="82" t="s">
        <v>90</v>
      </c>
      <c r="Q41" s="50" t="s">
        <v>0</v>
      </c>
      <c r="R41" s="114" t="s">
        <v>31</v>
      </c>
      <c r="S41" s="93" t="s">
        <v>11</v>
      </c>
      <c r="T41" s="50" t="s">
        <v>0</v>
      </c>
      <c r="U41" s="114" t="s">
        <v>31</v>
      </c>
      <c r="V41" s="81" t="s">
        <v>61</v>
      </c>
      <c r="W41" s="50" t="s">
        <v>0</v>
      </c>
      <c r="X41" s="114" t="s">
        <v>31</v>
      </c>
      <c r="Y41" s="85" t="s">
        <v>32</v>
      </c>
      <c r="Z41" s="50" t="s">
        <v>0</v>
      </c>
      <c r="AA41" s="114" t="s">
        <v>31</v>
      </c>
      <c r="AB41" s="50" t="s">
        <v>0</v>
      </c>
      <c r="AC41" s="121" t="s">
        <v>33</v>
      </c>
      <c r="AD41" s="50" t="s">
        <v>0</v>
      </c>
      <c r="AE41" s="114" t="s">
        <v>31</v>
      </c>
      <c r="AF41" s="93" t="s">
        <v>11</v>
      </c>
      <c r="AG41" s="50" t="s">
        <v>0</v>
      </c>
      <c r="AH41" s="114" t="s">
        <v>31</v>
      </c>
      <c r="AI41" s="85" t="s">
        <v>32</v>
      </c>
      <c r="AJ41" s="81" t="s">
        <v>61</v>
      </c>
      <c r="AK41" s="50" t="s">
        <v>0</v>
      </c>
      <c r="AL41" s="114" t="s">
        <v>31</v>
      </c>
      <c r="AM41" s="50" t="s">
        <v>0</v>
      </c>
      <c r="AN41" s="114" t="s">
        <v>31</v>
      </c>
      <c r="AO41" s="85" t="s">
        <v>32</v>
      </c>
      <c r="AP41" s="121" t="s">
        <v>33</v>
      </c>
      <c r="AQ41" s="50" t="s">
        <v>0</v>
      </c>
      <c r="AR41" s="114" t="s">
        <v>31</v>
      </c>
      <c r="AS41" s="93" t="s">
        <v>11</v>
      </c>
      <c r="AT41" s="50" t="s">
        <v>0</v>
      </c>
      <c r="AU41" s="114" t="s">
        <v>31</v>
      </c>
      <c r="AV41" s="84" t="s">
        <v>34</v>
      </c>
      <c r="AW41" s="50" t="s">
        <v>0</v>
      </c>
      <c r="AX41" s="114" t="s">
        <v>31</v>
      </c>
      <c r="AY41" s="50" t="s">
        <v>0</v>
      </c>
      <c r="AZ41" s="82" t="s">
        <v>90</v>
      </c>
      <c r="BA41" s="50" t="s">
        <v>0</v>
      </c>
    </row>
    <row r="42" ht="14.25">
      <c r="AX42" s="64"/>
    </row>
    <row r="43" spans="8:18" ht="14.25">
      <c r="H43" s="100" t="s">
        <v>0</v>
      </c>
      <c r="I43" s="101">
        <f>COUNTIF(B6:BA41,"PAN")</f>
        <v>611</v>
      </c>
      <c r="K43" s="103" t="s">
        <v>32</v>
      </c>
      <c r="L43" s="101">
        <f>COUNTIF(B6:BA41,"PRD")</f>
        <v>206</v>
      </c>
      <c r="N43" s="105" t="s">
        <v>34</v>
      </c>
      <c r="O43" s="101">
        <f>COUNTIF(B6:BA41,"PVEM")</f>
        <v>83</v>
      </c>
      <c r="Q43" s="107" t="s">
        <v>11</v>
      </c>
      <c r="R43" s="101">
        <f>COUNTIF(B6:BA41,"NA")</f>
        <v>135</v>
      </c>
    </row>
    <row r="44" spans="8:18" ht="14.25">
      <c r="H44" s="102" t="s">
        <v>31</v>
      </c>
      <c r="I44" s="101">
        <f>COUNTIF(B6:BA41,"PRI")</f>
        <v>564</v>
      </c>
      <c r="K44" s="104" t="s">
        <v>33</v>
      </c>
      <c r="L44" s="101">
        <f>COUNTIF(B6:BA41,"PT")</f>
        <v>110</v>
      </c>
      <c r="N44" s="106" t="s">
        <v>90</v>
      </c>
      <c r="O44" s="101">
        <f>COUNTIF(B6:BA41,"CON")</f>
        <v>87</v>
      </c>
      <c r="Q44" s="108" t="s">
        <v>61</v>
      </c>
      <c r="R44" s="101">
        <f>COUNTIF(B6:BA41,"PSD")</f>
        <v>70</v>
      </c>
    </row>
    <row r="45" ht="14.25">
      <c r="R45">
        <f>SUM(I43:I52)</f>
        <v>1175</v>
      </c>
    </row>
  </sheetData>
  <mergeCells count="23">
    <mergeCell ref="B1:BA2"/>
    <mergeCell ref="B3:BA3"/>
    <mergeCell ref="B4:U4"/>
    <mergeCell ref="V4:AY4"/>
    <mergeCell ref="AZ4:BA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8:A39"/>
    <mergeCell ref="A40:A41"/>
    <mergeCell ref="A30:A31"/>
    <mergeCell ref="A32:A33"/>
    <mergeCell ref="A34:A35"/>
    <mergeCell ref="A36:A37"/>
  </mergeCells>
  <printOptions/>
  <pageMargins left="0.75" right="0.75" top="1" bottom="1" header="0" footer="0"/>
  <pageSetup horizontalDpi="300" verticalDpi="300" orientation="landscape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Blanda Delia Montaño Mojuta</cp:lastModifiedBy>
  <cp:lastPrinted>2008-12-09T02:45:48Z</cp:lastPrinted>
  <dcterms:created xsi:type="dcterms:W3CDTF">2008-04-02T17:29:32Z</dcterms:created>
  <dcterms:modified xsi:type="dcterms:W3CDTF">2008-12-09T02:47:56Z</dcterms:modified>
  <cp:category/>
  <cp:version/>
  <cp:contentType/>
  <cp:contentStatus/>
</cp:coreProperties>
</file>